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customXml/itemProps1.xml" ContentType="application/vnd.openxmlformats-officedocument.customXmlProperti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docProps/custom.xml" ContentType="application/vnd.openxmlformats-officedocument.custom-properties+xml"/>
  <Default Extension="vml" ContentType="application/vnd.openxmlformats-officedocument.vmlDrawing"/>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never" defaultThemeVersion="124226"/>
  <mc:AlternateContent xmlns:mc="http://schemas.openxmlformats.org/markup-compatibility/2006">
    <mc:Choice Requires="x15">
      <x15ac:absPath xmlns:x15ac="http://schemas.microsoft.com/office/spreadsheetml/2010/11/ac" url="P:\MONADA A1\ΕΤΗΣΙΕΣ ΕΚΘΕΣΕΙΣ\2021\Παραρτήματα\"/>
    </mc:Choice>
  </mc:AlternateContent>
  <bookViews>
    <workbookView xWindow="-15" yWindow="8535" windowWidth="28830" windowHeight="4290"/>
  </bookViews>
  <sheets>
    <sheet name="ΕΡΓΑ" sheetId="1" r:id="rId1"/>
    <sheet name="Φύλλο1" sheetId="10" state="hidden" r:id="rId2"/>
    <sheet name="Φύλλο2" sheetId="11" state="hidden" r:id="rId3"/>
    <sheet name="Φύλλο4" sheetId="12" state="hidden" r:id="rId4"/>
  </sheets>
  <definedNames>
    <definedName name="_xlnm._FilterDatabase" localSheetId="0" hidden="1">ΕΡΓΑ!$A$1:$AF$379</definedName>
    <definedName name="_xlnm.Print_Area" localSheetId="0">ΕΡΓΑ!$A$1:$AA$393</definedName>
  </definedNames>
  <calcPr calcId="162913"/>
</workbook>
</file>

<file path=xl/calcChain.xml><?xml version="1.0" encoding="utf-8"?>
<calcChain xmlns="http://schemas.openxmlformats.org/spreadsheetml/2006/main">
  <c r="AA121" i="1" l="1"/>
  <c r="AA141" i="1" l="1"/>
  <c r="AA377" i="1" l="1"/>
  <c r="L379" i="1" l="1"/>
  <c r="L123" i="1" l="1"/>
  <c r="L43" i="1"/>
  <c r="K393" i="1" l="1"/>
  <c r="K392" i="1"/>
  <c r="K390" i="1"/>
  <c r="K394" i="1" l="1"/>
  <c r="L309" i="1" l="1"/>
  <c r="AA30" i="1" l="1"/>
  <c r="N377" i="1" l="1"/>
  <c r="M377" i="1"/>
  <c r="L377" i="1"/>
  <c r="AA368" i="1"/>
  <c r="N368" i="1"/>
  <c r="M368" i="1"/>
  <c r="L368" i="1"/>
  <c r="N359" i="1"/>
  <c r="M359" i="1"/>
  <c r="AA309" i="1"/>
  <c r="N309" i="1"/>
  <c r="N155" i="1"/>
  <c r="M155" i="1"/>
  <c r="N378" i="1" l="1"/>
  <c r="L337" i="1" l="1"/>
  <c r="L333" i="1"/>
  <c r="L329" i="1" l="1"/>
  <c r="K333" i="1" l="1"/>
  <c r="K332" i="1" l="1"/>
  <c r="L14" i="1" l="1"/>
  <c r="L56" i="1"/>
  <c r="AA118" i="1" l="1"/>
  <c r="AA155" i="1" s="1"/>
  <c r="L330" i="1" l="1"/>
  <c r="AA359" i="1" l="1"/>
  <c r="AA378" i="1" s="1"/>
  <c r="K215" i="1"/>
  <c r="K102" i="1"/>
  <c r="K346" i="1" l="1"/>
  <c r="K355" i="1" l="1"/>
  <c r="K185" i="1" l="1"/>
  <c r="K183" i="1"/>
  <c r="K100" i="1" l="1"/>
  <c r="K175" i="1" l="1"/>
  <c r="K308" i="1"/>
  <c r="K291" i="1" l="1"/>
  <c r="K173" i="1"/>
  <c r="K274" i="1"/>
  <c r="K238" i="1"/>
  <c r="K237" i="1"/>
  <c r="K236" i="1"/>
  <c r="K235" i="1"/>
  <c r="K234" i="1"/>
  <c r="K233" i="1"/>
  <c r="K229" i="1"/>
  <c r="K214" i="1"/>
  <c r="K171" i="1"/>
  <c r="K170" i="1"/>
  <c r="K169" i="1"/>
  <c r="K168" i="1"/>
  <c r="K139" i="1"/>
  <c r="K137" i="1"/>
  <c r="K99" i="1"/>
  <c r="K97" i="1"/>
  <c r="K98" i="1"/>
  <c r="K31" i="1"/>
  <c r="K32" i="1"/>
  <c r="K198" i="1" l="1"/>
  <c r="K213" i="1" l="1"/>
  <c r="K212" i="1"/>
  <c r="K270" i="1" l="1"/>
  <c r="K202" i="1" l="1"/>
  <c r="K376" i="1" l="1"/>
  <c r="K366" i="1"/>
  <c r="K364" i="1"/>
  <c r="K269" i="1" l="1"/>
  <c r="K295" i="1" l="1"/>
  <c r="L119" i="1" l="1"/>
  <c r="K119" i="1" s="1"/>
  <c r="K348" i="1" l="1"/>
  <c r="K281" i="1" l="1"/>
  <c r="K224" i="1" l="1"/>
  <c r="K144" i="1"/>
  <c r="K145" i="1"/>
  <c r="K130" i="1"/>
  <c r="K60" i="1" l="1"/>
  <c r="K222" i="1" l="1"/>
  <c r="K94" i="1"/>
  <c r="K342" i="1" l="1"/>
  <c r="K272" i="1" l="1"/>
  <c r="K267" i="1"/>
  <c r="K259" i="1"/>
  <c r="K232" i="1"/>
  <c r="K184" i="1"/>
  <c r="K191" i="1"/>
  <c r="K182" i="1"/>
  <c r="K165" i="1"/>
  <c r="K136" i="1"/>
  <c r="K89" i="1" l="1"/>
  <c r="K109" i="1"/>
  <c r="K77" i="1"/>
  <c r="K73" i="1"/>
  <c r="K69" i="1"/>
  <c r="K67" i="1"/>
  <c r="K52" i="1"/>
  <c r="K49" i="1"/>
  <c r="L47" i="1"/>
  <c r="K47" i="1" l="1"/>
  <c r="K38" i="1"/>
  <c r="K24" i="1"/>
  <c r="K19" i="1"/>
  <c r="K162" i="1" l="1"/>
  <c r="K163" i="1"/>
  <c r="K164" i="1"/>
  <c r="K81" i="1" l="1"/>
  <c r="K111" i="1" l="1"/>
  <c r="K15" i="1" l="1"/>
  <c r="K287" i="1"/>
  <c r="K297" i="1"/>
  <c r="K279" i="1"/>
  <c r="K231" i="1" l="1"/>
  <c r="K190" i="1" l="1"/>
  <c r="K314" i="1"/>
  <c r="K230" i="1"/>
  <c r="K135" i="1"/>
  <c r="K13" i="1"/>
  <c r="K193" i="1" l="1"/>
  <c r="K363" i="1" l="1"/>
  <c r="K323" i="1"/>
  <c r="K318" i="1"/>
  <c r="K275" i="1"/>
  <c r="K158" i="1"/>
  <c r="K45" i="1" l="1"/>
  <c r="K181" i="1" l="1"/>
  <c r="K353" i="1" l="1"/>
  <c r="K352" i="1"/>
  <c r="K313" i="1"/>
  <c r="K228" i="1"/>
  <c r="K219" i="1"/>
  <c r="K220" i="1"/>
  <c r="K197" i="1"/>
  <c r="K195" i="1"/>
  <c r="K166" i="1"/>
  <c r="K167" i="1"/>
  <c r="K30" i="1" l="1"/>
  <c r="K103" i="1" l="1"/>
  <c r="K96" i="1" l="1"/>
  <c r="K93" i="1" l="1"/>
  <c r="K296" i="1"/>
  <c r="K293" i="1" l="1"/>
  <c r="K227" i="1"/>
  <c r="K180" i="1"/>
  <c r="K63" i="1" l="1"/>
  <c r="K146" i="1" l="1"/>
  <c r="K92" i="1"/>
  <c r="K207" i="1" l="1"/>
  <c r="K134" i="1"/>
  <c r="K133" i="1"/>
  <c r="K294" i="1"/>
  <c r="K264" i="1" l="1"/>
  <c r="K104" i="1"/>
  <c r="K58" i="1"/>
  <c r="K223" i="1" l="1"/>
  <c r="K118" i="1" l="1"/>
  <c r="K292" i="1" l="1"/>
  <c r="K221" i="1"/>
  <c r="M280" i="1"/>
  <c r="M309" i="1" l="1"/>
  <c r="K280" i="1"/>
  <c r="K290" i="1"/>
  <c r="K282" i="1"/>
  <c r="K283" i="1"/>
  <c r="K284" i="1"/>
  <c r="K285" i="1"/>
  <c r="K286" i="1"/>
  <c r="K217" i="1"/>
  <c r="M378" i="1" l="1"/>
  <c r="M380" i="1" s="1"/>
  <c r="K117" i="1"/>
  <c r="K85" i="1"/>
  <c r="K74" i="1" l="1"/>
  <c r="K3" i="1" l="1"/>
  <c r="K2" i="1" l="1"/>
  <c r="K115" i="1"/>
  <c r="K371" i="1" l="1"/>
  <c r="K370" i="1"/>
  <c r="K369" i="1"/>
  <c r="K367" i="1"/>
  <c r="K361" i="1"/>
  <c r="K377" i="1" l="1"/>
  <c r="K62" i="1"/>
  <c r="K46" i="1"/>
  <c r="K113" i="1"/>
  <c r="K209" i="1" l="1"/>
  <c r="K28" i="1"/>
  <c r="K25" i="1"/>
  <c r="K26" i="1"/>
  <c r="K27" i="1"/>
  <c r="K362" i="1"/>
  <c r="K365" i="1"/>
  <c r="K360" i="1"/>
  <c r="K319" i="1"/>
  <c r="K321" i="1"/>
  <c r="K329" i="1"/>
  <c r="K338" i="1"/>
  <c r="K340" i="1"/>
  <c r="K341" i="1"/>
  <c r="K345" i="1"/>
  <c r="K347" i="1"/>
  <c r="K356" i="1"/>
  <c r="K357" i="1"/>
  <c r="L358" i="1"/>
  <c r="L349" i="1"/>
  <c r="K312" i="1"/>
  <c r="K277" i="1"/>
  <c r="K276" i="1"/>
  <c r="K273" i="1"/>
  <c r="K278" i="1"/>
  <c r="K271" i="1"/>
  <c r="K258" i="1"/>
  <c r="K260" i="1"/>
  <c r="K262" i="1"/>
  <c r="K263" i="1"/>
  <c r="K265" i="1"/>
  <c r="K266" i="1"/>
  <c r="K268" i="1"/>
  <c r="K257" i="1"/>
  <c r="K216" i="1"/>
  <c r="K208" i="1"/>
  <c r="K210" i="1"/>
  <c r="K211" i="1"/>
  <c r="K200" i="1"/>
  <c r="K201" i="1"/>
  <c r="K203" i="1"/>
  <c r="K204" i="1"/>
  <c r="K205" i="1"/>
  <c r="K206" i="1"/>
  <c r="K192" i="1"/>
  <c r="K194" i="1"/>
  <c r="K196" i="1"/>
  <c r="K199" i="1"/>
  <c r="K186" i="1"/>
  <c r="K187" i="1"/>
  <c r="K188" i="1"/>
  <c r="K189" i="1"/>
  <c r="K178" i="1"/>
  <c r="K179" i="1"/>
  <c r="K358" i="1" l="1"/>
  <c r="L359" i="1"/>
  <c r="K368" i="1"/>
  <c r="K349" i="1"/>
  <c r="K176" i="1"/>
  <c r="K160" i="1"/>
  <c r="K161" i="1"/>
  <c r="K156" i="1"/>
  <c r="K132" i="1"/>
  <c r="K129" i="1"/>
  <c r="K116" i="1"/>
  <c r="K114" i="1"/>
  <c r="K112" i="1"/>
  <c r="K110" i="1"/>
  <c r="K108" i="1"/>
  <c r="K107" i="1"/>
  <c r="K105" i="1"/>
  <c r="L106" i="1" s="1"/>
  <c r="K78" i="1"/>
  <c r="K76" i="1"/>
  <c r="K75" i="1"/>
  <c r="K72" i="1"/>
  <c r="K71" i="1"/>
  <c r="K70" i="1"/>
  <c r="K68" i="1"/>
  <c r="K66" i="1"/>
  <c r="K90" i="1"/>
  <c r="K91" i="1"/>
  <c r="K84" i="1"/>
  <c r="K88" i="1"/>
  <c r="K80" i="1"/>
  <c r="L83" i="1"/>
  <c r="K83" i="1" s="1"/>
  <c r="L82" i="1"/>
  <c r="K79" i="1"/>
  <c r="K61" i="1"/>
  <c r="K64" i="1"/>
  <c r="K65" i="1"/>
  <c r="K59" i="1"/>
  <c r="K51" i="1"/>
  <c r="K57" i="1"/>
  <c r="K48" i="1"/>
  <c r="K41" i="1"/>
  <c r="K42" i="1"/>
  <c r="K44" i="1"/>
  <c r="K40" i="1"/>
  <c r="K37" i="1"/>
  <c r="K39" i="1"/>
  <c r="K359" i="1" l="1"/>
  <c r="K309" i="1"/>
  <c r="L155" i="1"/>
  <c r="L378" i="1" s="1"/>
  <c r="L380" i="1" s="1"/>
  <c r="K106" i="1"/>
  <c r="K82" i="1"/>
  <c r="K29" i="1"/>
  <c r="K18" i="1"/>
  <c r="K20" i="1"/>
  <c r="K22" i="1"/>
  <c r="K23" i="1"/>
  <c r="K4" i="1"/>
  <c r="K10" i="1"/>
  <c r="K12" i="1"/>
  <c r="K16" i="1"/>
  <c r="K155" i="1" l="1"/>
  <c r="K378" i="1" s="1"/>
  <c r="K380" i="1" l="1"/>
</calcChain>
</file>

<file path=xl/sharedStrings.xml><?xml version="1.0" encoding="utf-8"?>
<sst xmlns="http://schemas.openxmlformats.org/spreadsheetml/2006/main" count="4232" uniqueCount="996">
  <si>
    <t>Κωδικός Δράσης</t>
  </si>
  <si>
    <t>Τίτλος Δράσης</t>
  </si>
  <si>
    <t>MIS</t>
  </si>
  <si>
    <t>Μελέτες και ανάπτυξη εργαλείων παρακολούθησης της πολιτικής της Ισότητας των φύλων</t>
  </si>
  <si>
    <t>Οριζόντιες παρεμβάσεις εθνικής εμβέλειας, με στόχο την πρόληψη και καταπολέμηση της βίας κατά των γυναικών.</t>
  </si>
  <si>
    <t>Προώθηση της πολυεπίπεδης διακυβέρνησης και ενίσχυση των επιτελικών λειτουργιών  του ΥΠΕΣΔΑ</t>
  </si>
  <si>
    <t>Οργάνωση των επιτελικών λειτουργιών και λειτουργικός εκσυγχρονισμός του ΥΠΕΣΔΑ  &amp; Δράσεις ηλεκτρονικών υπηρεσιών εξυπηρέτησης επιχειρήσεων και πολιτών (Υποέργο 1&amp;5 του έργου 25)</t>
  </si>
  <si>
    <t>ΑΝΑΠΤΥΞΗ ΟΛΟΚΛΗΡΩΜΕΝΟΥ ΠΛΗΡΟΦΟΡΙΑΚΟΥ ΣΥΣΤΗΜΑΤΟΣ ΠΑΡΑΚΟΛΟΥΘΗΣΗΣ ΑΠΟΒΛΗΤΩΝ</t>
  </si>
  <si>
    <t>Αυτοτελής Υπηρεσία Εποπτείας ΟΤΑ</t>
  </si>
  <si>
    <t>ΚΟΙΝΩΝΙΚΗ ΥΠΗΡΕΣΙΑ ΤΩΝ ΔΗΜΩΝ</t>
  </si>
  <si>
    <t>Δημιουργία Παρατηρητηρίου για την Περιφερειακή Διοίκηση και την Τοπική Αυτοδιοίκηση</t>
  </si>
  <si>
    <t>Δημιουργία Μηχανισμών Παρακολούθησης πολιτικών του Υπουργείου Εργασίας στον τομέα κοινωνικής πολιτικής</t>
  </si>
  <si>
    <t>ΥΠΟΥΡΓΕΙΟ ΕΡΓΑΣΙΑΣ, ΚΟΙΝΩΝΙΚΗΣ ΑΣΦΑΛΙΣΗΣ ΚΑΙ ΚΟΙΝΩΝΙΚΗΣ ΑΛΛΗΛΕΓΓΥΗΣ</t>
  </si>
  <si>
    <t>Λειτουργία Μηχανισμού Παρακολούθησης των πολιτικών κοινωνικής ένταξης</t>
  </si>
  <si>
    <t>Κωδικοποίηση Νομοθεσίας σε διάφορους τομείς πολιτικής</t>
  </si>
  <si>
    <t>ΕΙΔΙΚΗ ΥΠΗΡΕΣΙΑ ΣΥΝΤΟΝΙΣΜΟΥ ΠΕΡΙΒΑΛΛΟΝΤΙΚΩΝ ΔΡΑΣΕΩΝ / ΥΠΕΚΑ</t>
  </si>
  <si>
    <t>ΚΩΔΙΚΟΠΟΙΗΣΗ ΤΗΣ ΔΑΣΙΚΗΣ ΝΟΜΟΘΕΣΙΑΣ</t>
  </si>
  <si>
    <t>ΚΩΔΙΚΟΠΟΙΗΣΗ ΤΗΣ ΤΟΥΡΙΣΤΙΚΗΣ ΝΟΜΟΘΕΣΙΑΣ</t>
  </si>
  <si>
    <t>Εθνική Πύλη Κωδικοποίησης</t>
  </si>
  <si>
    <t>ΕΘΝΙΚΗ ΠΥΛΗ ΓΙΑ ΤΗΝ  ΚΩΔΙΚΟΠΟΙΗΣΗ KAI ΑΝΑΜΟΡΦΩΣΗ ΤΗΣ ΕΛΛΗΝΙΚΗΣ ΝΟΜΟΘΕΣΙΑΣ</t>
  </si>
  <si>
    <t>ΚΟΙΝΩΝΙΑ ΤΗΣ ΠΛΗΡΟΦΟΡΙΑΣ Α.Ε.</t>
  </si>
  <si>
    <t>ΑΠΛΟΠΟΙΗΣΗ ΤΩΝ ΔΙΑΔΙΚΑΣΙΩΝ ΤΩΝ ΔΙΕΥΘΥΝΣΕΩΝ ΤΗΣ ΓΕΝΙΚΗΣ ΔΙΕΥΘΥΝΣΗΣ ΑΡΧΑΙΟΤΗΤΩΝ ΚΑΙ ΠΟΛΙΤΙΣΤΙΚΗΣ ΚΛΗΡΟΝΟΜΙΑΣ ΚΑΙ ΤΗΣ ΓΕΝΙΚΗΣ ΔΙΕΥΘΥΝΣΗΣ ΑΝΑΣΤΗΛΩΣΗΣ ΚΑΙ ΤΕΧΝΙΚΩΝ ΈΡΓΩΝ</t>
  </si>
  <si>
    <t>ΕΘΝΙΚΟ ΔΙΚΤΥΟ ΕΡΕΥΝΑΣ ΚΑΙ ΤΕΧΝΟΛΟΓΙΑΣ (ΕΔΕΤ Α.Ε.)</t>
  </si>
  <si>
    <t>ΔΡΑΣΕΙΣ ΑΠΛΟΥΣΤΕΥΣΗΣ ΔΙΑΔΙΚΑΣΙΩΝ ΚΑΙ ΕΣΩΤΕΡΙΚΗΣ ΟΡΓΑΝΩΣΗΣ ΤΗΣ ΓΕΝΙΚΗΣ ΓΡΑΜΜΑΤΕΙΑΣ ΘΡΗΣΚΕΥΜΑΤΩΝ</t>
  </si>
  <si>
    <t>Απλούστευση των διοικητικών διαδικασιών του Τεχνικού Επιμελητηρίου Ελλάδας</t>
  </si>
  <si>
    <t>Βελτίωση της λειτουργίας ΙΚΑ (κάθετος τομέας πολιτικής:  κοινωνική ασφάλιση)</t>
  </si>
  <si>
    <t>IKA</t>
  </si>
  <si>
    <t xml:space="preserve">Ανάπτυξη Συστήματος Διοικητικής Πληροφόρησης (MIS) για τον Τομέα Ασφάλισης του ΙΚΑ-ΕΤΑΜ  </t>
  </si>
  <si>
    <t>Βελτίωση της λειτουργίας και απλοποίηση διαδικασιών του (κάθετου) τομέα πολιτικής φορολογικής-δημοσιονομικής διαχείρισης</t>
  </si>
  <si>
    <t>ΥΠΟΥΡΓΕΙΟ ΟΙΚΟΝΟΜΙΚΩΝ</t>
  </si>
  <si>
    <t>Υλοποίηση πλήρους Ηλεκτρονικού Περιουσιολογίου</t>
  </si>
  <si>
    <t xml:space="preserve">Μελέτη κι εφαρμογή ISO διαδικασιών της Γ.Γ.Π.Σ. και της Γ.Γ.Δ.Ε. και παρεχόμενων υπηρεσιών προς το Υπουργείο Οικονομικών και άλλα Υπουργεία </t>
  </si>
  <si>
    <t>Οργάνωση και Ηλεκτρονική Διακυβέρνηση στην Τοπική Αυτοδιοίκηση Πρότυπα και πιλοτική εφαρμογή  (Έργο Α&amp;Β της σημαίας του ΥΠΕΣΔΑ Έργο 69)</t>
  </si>
  <si>
    <t>Οργάνωση και λειτουργικός εκσυγχρονισμός των επτά (7) Αποκεντρωμένων Διοικήσεων</t>
  </si>
  <si>
    <t>Οργάνωση και λειτουργικός εκσυγχρονισμός των επτά (7) Αποκεντρωμένων Διοικήσεων (υποέργο 2 του έργου  25)</t>
  </si>
  <si>
    <t>Απλούστευση και Προτυποποίηση υπηρεσιών προς τον πολίτη στον (κάθετο) τομέα πολιτικής  κοινωνική ασφάλιση</t>
  </si>
  <si>
    <t>Επιχειρησιακός Σχεδιασμός και Πληροφοριακό Σύστημα Κέντρου Πιστοποίησης Αναπηρίας (ΚΕΠΑ)</t>
  </si>
  <si>
    <t>Προτυποποίηση υπηρεσιών προς τον πολίτη στον (κάθετο) τομέα πολιτικής: φορολογικής – δημοσιονομικής διαχείρισης</t>
  </si>
  <si>
    <t>Εφαρμογή απαιτούμενων οργανωτικών αλλαγών σε παρεχομένες ηλεκτρονικές υπηρεσίες και υφιστάμενα Πληροφοριακά Συστήματα της Γενικής Γραμματείας Δημοσίων Εσόδων</t>
  </si>
  <si>
    <t>"Απλοποίηση Διαδικασίας Χορήγησης Αντιγράφων Πρακτικών και Γνωμοδοτήσεων Συμβουλίων τουΥπουργειου Πολιτισμού/Διάθεση Περιεχομένου μέσω Διαδικτύου"</t>
  </si>
  <si>
    <t>Δράσεις Βελτιστοποίησης της Ροής Ποινικής, Πολιτικής και Διοικητικής Διαδικασίας (κάθετος τομέα πολιτικής: δικαιοσύνη)</t>
  </si>
  <si>
    <t>Δράσεις Βελτιστοποίησης της Ροής Ποινικής, Πολιτικής και Διοικητικής Διαδικασίας</t>
  </si>
  <si>
    <t>Βελτίωση και εκσυγχρονισμός διαδικασιών της Γεν. Γραμματείας Πληθυσμού και Κοινωνικής Συνοχής προς πολίτες τρίτων χωρών</t>
  </si>
  <si>
    <t>Πληροφοριακό Σύστημα για τον εκσυγχρονισμό της Διαδικασίας έκδοσης Αδειών Διαμονής και Απόδοσης Ιθαγένειας στην Ελληνική Επικράτεια</t>
  </si>
  <si>
    <t>Γενική Γραμματεία Πληθυσμού  και Κοινωνικής Συνοχής</t>
  </si>
  <si>
    <t>Απλούστευση και διασφάλιση ηλεκτρονικών υπηρεσιών προς πολίτες τρίτων χωρών</t>
  </si>
  <si>
    <t>Διαχείριση και παρακολούθηση της εκλογικής διαδικασίας και έκδοσης εκλογικών αποτελεσμάτων</t>
  </si>
  <si>
    <t>«e-Goal setting»- Ανάπτυξη Ηλεκτρονικού εργαλείου για την εφαρμογή και  παρακολούθηση του συστήματος Διοίκησης μέσω Στόχων</t>
  </si>
  <si>
    <t>E-GOAL setting : Ηλεκτρονική εφαρμογή και παρακολούθηση του συστήματος Διοίκησης μέσω Στόχων</t>
  </si>
  <si>
    <t>Διαχείριση Δημοσιονομικών Ελέγχων</t>
  </si>
  <si>
    <t>Πληροφοριακό Σύστημα Διαχείρισης Δημοσιονομικών Ελέγχων</t>
  </si>
  <si>
    <t>Ανάπτυξη υποδομών συστημάτων και εφαρμογών που αφορούν σε οριζόντιες λειτουργίες των δημοσίων φορέων</t>
  </si>
  <si>
    <t xml:space="preserve">Ενιαίο Σύστημα Διακίνησης Εγγράφων και Πρωτοκόλλου του Υπουργείου Οικονομικών </t>
  </si>
  <si>
    <t>Ψηφιακές υπηρεσίες Ενιαίας Μισθοδοσίας</t>
  </si>
  <si>
    <t>Oλοκληρωμένο Σύστημα Οικονομικής Διαχείρισης και Διαχείρισης Πόρων</t>
  </si>
  <si>
    <t>Εκσυγχρονισμός των υπηρεσιών της ελληνικής αστυνομίας</t>
  </si>
  <si>
    <t>ΑΝΑΠΤΥΞΗ ΚΑΙ ΕΦΑΡΜΟΓΗ ΥΠΗΡΕΣΙΩΝ ΗΛΕΚΤΡΟΝΙΚΗΣ ΔΙΑΚΥΒΕΡΝΗΣΗΣ: ΣΥΣΤΗΜΑ ΦΩΝΗΤΙΚΗΣ ΠΥΛΗΣ ΓΙΑ ΤΗΝ ΠΛΗΡΟΦΟΡΗΣΗ ΚΑΙ ΕΞΥΠΗΡΕΤΗΣΗ ΤΟΥ ΠΟΛΙΤΗ ΚΑΙ ΣΥΣΤΗΜΑ ΤΗΛΕΔΙΑΣΚΕΨΗΣ/ ΤΗΛΕΔΙΕΡΜΗΝΕΙΑΣ</t>
  </si>
  <si>
    <t>Ενιαίο σύστημα εξυπηρέτησης υποθέσεων πολιτών τρίτων χωρών</t>
  </si>
  <si>
    <t>Γεωπληροφοριακή υποδομή Υπουργείου Οικονομικών</t>
  </si>
  <si>
    <t>ΓΓ Δημόσιας Περιουσίας</t>
  </si>
  <si>
    <t>ΓΕΩ-ΠΛΗΡΟΦΟΡΙΑΚΗ ΥΠΟΔΟΜΗ ΥΠΟΥΡΓΕΙΟΥ ΟΙΚΟΝΟΜΙΚΩΝ</t>
  </si>
  <si>
    <t>Ψηφιακό Κέντρο Ενημέρωσης</t>
  </si>
  <si>
    <t>ΓΕΝΙΚΗ ΓΡΑΜΜΑΤΕΙΑ ΜΕΣΩΝ ΕΝΗΜΕΡΩΣΗΣ</t>
  </si>
  <si>
    <t xml:space="preserve">Πρότυπο Ψηφιακό Κέντρο Ενημέρωσης </t>
  </si>
  <si>
    <t>Ανάπτυξη και πιλοτική λειτουργία του ψηφιακού θεματικού αποθετηρίου  της βιβλιοθήκης της ΓΓΙΦ και των προσαρμοσμένων υπηρεσιών προς χρήστες/τριες με αναπηρίες.</t>
  </si>
  <si>
    <t xml:space="preserve"> Αναβάθμιση και διερεύνηση των υπηρεσιών της Βιβλιοθήκης θεμάτων Ισότητας των φύλων της Γ.Γ.Ι.Φ</t>
  </si>
  <si>
    <t>Ψηφιοποίηση Αρχείων Δημόσιας Διοίκησης</t>
  </si>
  <si>
    <t>Ολοκλήρωση μεταρρυθμιστικών δράσεων οργάνωσης και λειτουργίας του δημοσίου τομέα - υποδομές ηλεκτρονικής διακυβέρνησης συμπληρωματικών των δράσεων των Θεματικών Αξόνων 1 και 3</t>
  </si>
  <si>
    <t>ΡΗΤΡΕΣ ΕΤΠΑ</t>
  </si>
  <si>
    <t>Υποδομές Ηλεκτρονικής Διακυβέρνησης για την εφαρμογή των νέων μοντέλων λειτουργίας των  ΟΤΑ Α΄ και Β΄ βαθμού</t>
  </si>
  <si>
    <t>Οργάνωση και Ηλεκτρονική Διακυβέρνηση στην Τοπική Αυτοδιοίκηση (Δράση Γ1&amp;Γ2)</t>
  </si>
  <si>
    <t>Δικτύωση Δημόσιου Τομέα</t>
  </si>
  <si>
    <t>ΣΥΖΕΥΞΙΣ 2</t>
  </si>
  <si>
    <t>ΥΠΟΥΝΤ / ΑΡΧΗΓΕΙΟ ΛΙΜΕΝΙΚΟΥ ΣΩΜΑΤΟΣ – ΕΛΛΗΝΙΚΗΣ ΑΚΤΟΦΥΛΑΚΗΣ</t>
  </si>
  <si>
    <t>Ανάπτυξη και ενίσχυση δικτυακών και υπολογιστικών υποδομών  Υποέργο 1: Αναβάθμιση Δικτυακής Υποδομής Κεντρικής Υπηρεσίας ΛΣ-ΕΛ.ΑΚΤ</t>
  </si>
  <si>
    <t>Οριζόντιες υποστηρικτικές δράσεις για το έργο ΣΥΖΕΥΞΙΣ ΙΙ</t>
  </si>
  <si>
    <t>Εκσυγχρονισμός των χερσαίων συνοριακών σταθμών της χώρας</t>
  </si>
  <si>
    <t>ΕΚΣΥΓΧΡΟΝΙΣΜΟΣ ΤΩΝ ΧΕΡΣΑΙΩΝ ΣΥΝΟΡΙΑΚΩΝ ΣΤΑΘΜΩΝ ΤΗΣ ΧΩΡΑΣ</t>
  </si>
  <si>
    <t>Ελληνική Αστυνομία</t>
  </si>
  <si>
    <t>Σύστημα βεβαίωσης παραβάσεων πταίσματος με άμεση εκτύπωση προστίμου.</t>
  </si>
  <si>
    <t>Αναβάθμηση με στόχο την  ομογενοποίηση δικτύου τηλεδιασκέψεων και άλλων τεχνολογιών πληροφορικής Ελλληνικής Αστυνομίας με λοιπούς Φορείς/ Αρχές χώρας - προμήθεια συσκευών τηλεδιάσκεψης.</t>
  </si>
  <si>
    <t>Ενιαία πολιτική για την προμήθεια, χρήση, λειτουργία, διαχείριση και συντήρηση των βασικών πληροφοριακών υποδομών</t>
  </si>
  <si>
    <t>IT Policy Framework Δημόσιων Φορέων</t>
  </si>
  <si>
    <t>Διαλειτουργικότητα μητρώων και υπηρεσιών Δημόσιου Τομέα</t>
  </si>
  <si>
    <t xml:space="preserve">ΗΛΕΚΤΡΟΝΙΚΗ ΔΙΑΚΥΒΕΡΝΗΣΗ ΤΩΡΑ </t>
  </si>
  <si>
    <t>Ενοποιημένο Μητρώο Τουριστικών Επιχειρήσεων</t>
  </si>
  <si>
    <t>Διασφάλιση της ασφάλειας δεδομένων στον (κάθετο) τομέα πολιτικής της κοινωνικής ασφάλισης</t>
  </si>
  <si>
    <t>Διασφάλιση της ασφάλειας των πληροφοριών, του λογισμικού και των υποδομών του ΙΚΑ / ΕΤΑΜ για την εξασφάλιση των παρεχόμενων υπηρεσιών προς τους πολίτες και τις επιχειρήσεις</t>
  </si>
  <si>
    <t>Ενιαίο πλαίσιο αυθεντικοποίησης</t>
  </si>
  <si>
    <t>Ανάπτυξη Υπηρεσιών Προστιθέμενης Αξίας του Προγράμματος ΔΙΑΥΓΕΙΑ</t>
  </si>
  <si>
    <t>Ανάπτυξη Υπηρεσιών Προστιθέμενης Αξίας του Προγράμμματος ΔΙΑΥΓΕΙΑ</t>
  </si>
  <si>
    <t>Κεντρική Πύλη Ανάρτησης Συνόλων Ανοικτών Δημόσιων Δεδομένων (data.gov.gr).</t>
  </si>
  <si>
    <t>"Κεντρική Πύλη Ανάρτησης Συνόλων Ανοικτών Δημόσιων Δεδομένων" (data.gov.gr).</t>
  </si>
  <si>
    <t>Σύστημα Ενιαίας Εξυπηρέτησης Πολιτών</t>
  </si>
  <si>
    <t>«Ψηφιακό ΚΕΠ»</t>
  </si>
  <si>
    <t>Β.2.1.3</t>
  </si>
  <si>
    <t>Ολοκλήρωση μεταρρυθμιστικών δράσεων - υποδομές ηλεκτρονικής διακυβέρνησης των κάθετων τομεακών πολιτικών -συμπληρωματικών των δράσεων των Θεματικών Αξόνων 1 και 3</t>
  </si>
  <si>
    <t>Ολοκληρωμένο Σύστημα Διαχείρισης Δικαστικών Υποθέσεων για την Πολιτική και Ποινική Διαδικασία Β' Φάση</t>
  </si>
  <si>
    <t>Ανάπτυξη συστήματος διαχείρισης ανθρωπίνου δυναμικού</t>
  </si>
  <si>
    <t>Σύστημα Διαχείρισης Ανθρωπίνου Δυναμικού (HRMS)</t>
  </si>
  <si>
    <t>Δράσεις προεισαγωγικής και συνεχιζόμενης εκπαίδευσης της Εθνικής Σχολής Δικαστικών Λειτουργών</t>
  </si>
  <si>
    <t>ΕΘΝΙΚΗ ΣΧΟΛΗ ΔΙΚΑΣΤΙΚΩΝ ΛΕΙΤΟΥΡΓΩΝ</t>
  </si>
  <si>
    <t>ΕΠΙΧΟΡΗΓΗΣΗ ΤΗΣ Ε.Σ.Δι. ΓΙΑ ΤΗΝ ΠΡΟΕΙΣΑΓΩΓΙΚΗ ΕΚΠΑΙΔΕΥΣΗ ΣΤΕΛΕΧΩΝ ΔΙΚΑΣΤΙΚΟΥ ΣΩΜΑΤΟΣ</t>
  </si>
  <si>
    <t>ΕΠΙΧΟΡΗΓΗΣΗ ΤΗΣ Ε.Σ.Δι. ΓΙΑ ΤΗ ΣΥΝΕΧΙΖΟΜΕΝΗ ΚΑΤΑΡΤΙΣΗ ΣΤΕΛΕΧΩΝ ΔΙΚΑΣΤΙΚΟΥ ΣΩΜΑΤΟΣ</t>
  </si>
  <si>
    <t>Δράσεις ανάπτυξης γνώσεων δεξιοτήτων και ικανοτήτων του ανθρώπινου δυναμικού του Δημόσιου Τομέα</t>
  </si>
  <si>
    <t>ΕΚΔΔΑ</t>
  </si>
  <si>
    <t>δράσεις συνεχιζόμενης κατάρτισης 2016-2020</t>
  </si>
  <si>
    <t>δράσεις στελεχών ταχείας εξέλιξης για τις ανάγκες του δημόσιου τομέα</t>
  </si>
  <si>
    <t xml:space="preserve">ΑΝΑΠΤΥΞΗ ΑΝΘΡΩΠΙΝΟΥ ΔΥΝΑΜΙΚΟΥ ΤΗΣ ΔΗΜΟΣΙΑΣ ΔΙΟΙΚΗΣΗΣ 2011/2015 πρώην 357057 στο ΕΠ  Δ.Μ  </t>
  </si>
  <si>
    <t xml:space="preserve"> ΒΕΛΤΙΣΤΕΣ ΠΡΑΚΤΙΚΕΣ ΔΙΕΘΝΟΥΣ ΕΠΙΠΕΔΟΥ/ΜΕΤΑΦΟΡΑ ΤΕΧΝΟΓΝΩΣΙΑΣ ΓΙΑ ΤΗΝ ΥΠΟΣΤΗΡΙΞΗ ΤΩΝ ΠΡΟΤΕΡΑΙΟΤΗΤΩΝ ΤΗΣ ΔΙΟΙΚΗΤΙΚΗΣ ΜΕΤΑΡΡΥΘΜΙΣΗΣ 2011/2015</t>
  </si>
  <si>
    <t>Επιμόρφωση του προσωπικού των Δήμων και των Περιφερειών στην εφαρμογή των νέων μοντέλων λειτουργίας</t>
  </si>
  <si>
    <t>Οργάνωση και Ηλεκτρονική Διακυβέρνηση στην Τοπική Αυτοδιοίκηση (Δράση Γ)</t>
  </si>
  <si>
    <t>Κατάρτιση προσωπικού της Διεύθυνσης Δίωξης Ηλεκτρονικού Εγκλήματος</t>
  </si>
  <si>
    <t>Πραγματοποίηση Εκπαιδεύσεων  Προσωπικού της Διεύθυνσης Δίωξης Ηλεκτρονικού Εγκλήματος και παροχή του αντίστοιχου Εκπαιδευτικού Υλικού με στόχο την Επιστημονική Τεκμηρίωση των Ερευνών και Αναλύσεων βάσει των τρεχουσών Τεχνολογικών Εξελίξεων.</t>
  </si>
  <si>
    <t>Βελτίωση της ποιότητας σχεδιασμού των προγραμμάτων σπουδών και του εκπαιδευτικού υλικού του ΕΚΔΔΑ</t>
  </si>
  <si>
    <t>Ανασχεδιασμός των προγραμμάτων σπουδών και του εκπαιδευτικού υλικού</t>
  </si>
  <si>
    <t>Βελτίωση της ποιότητας σχεδιασμού των προγραμμάτων σπουδών και του εκπαιδευτικού υλικού της Εθνικής Σχολής Δικαστικών Λειτουργών</t>
  </si>
  <si>
    <t xml:space="preserve">ΔΗΜΟΣ ΑΘΗΝΑΙΩΝ </t>
  </si>
  <si>
    <t>Έξυπνο Κέντρο Επιχειρήσεων Δήμου Αθηναίων</t>
  </si>
  <si>
    <t>Government Cloud Data Migration</t>
  </si>
  <si>
    <t>Α.1.1.1</t>
  </si>
  <si>
    <t>Α.1.1.2</t>
  </si>
  <si>
    <t>Α.1.1.3</t>
  </si>
  <si>
    <t>Α.1.1.4</t>
  </si>
  <si>
    <t>Α.1.2.1</t>
  </si>
  <si>
    <t>Α.1.2.2</t>
  </si>
  <si>
    <t>Α.2.1.1</t>
  </si>
  <si>
    <t>Α.2.1.2</t>
  </si>
  <si>
    <t>Α.2.1.3</t>
  </si>
  <si>
    <t>Α.2.1.4</t>
  </si>
  <si>
    <t>Α.2.1.5</t>
  </si>
  <si>
    <t>Α.2.2.1</t>
  </si>
  <si>
    <t>Α.2.2.2</t>
  </si>
  <si>
    <t>Α.2.2.3</t>
  </si>
  <si>
    <t>Α.2.2.4</t>
  </si>
  <si>
    <t>Α.2.2.5</t>
  </si>
  <si>
    <t>Α.2.1.6</t>
  </si>
  <si>
    <t>Α.3.1.1</t>
  </si>
  <si>
    <t>Α.3.2.1</t>
  </si>
  <si>
    <t>Β.1.1.1</t>
  </si>
  <si>
    <t>Β.1.1.8</t>
  </si>
  <si>
    <t>Β.1.1.9</t>
  </si>
  <si>
    <t>Β.1.1.10</t>
  </si>
  <si>
    <t>Β.1.1.11</t>
  </si>
  <si>
    <t>Β.1.1.2</t>
  </si>
  <si>
    <t>Β.1.1.3</t>
  </si>
  <si>
    <t>Β.1.1.4</t>
  </si>
  <si>
    <t>Β.1.1.5</t>
  </si>
  <si>
    <t>Β.1.1.6</t>
  </si>
  <si>
    <t>Β.1.1.7</t>
  </si>
  <si>
    <t>Β.1.2.1</t>
  </si>
  <si>
    <t>Β.1.2.2</t>
  </si>
  <si>
    <t>Β.1.2.3</t>
  </si>
  <si>
    <t>Β.1.2.4</t>
  </si>
  <si>
    <t>Β.1.2.5</t>
  </si>
  <si>
    <t>Β.2.1.1</t>
  </si>
  <si>
    <t>Β.2.1.2</t>
  </si>
  <si>
    <t>Β.2.1.4</t>
  </si>
  <si>
    <t>Γ.1.1.1</t>
  </si>
  <si>
    <t>Γ.2.1.1</t>
  </si>
  <si>
    <t>Γ.2.1.2</t>
  </si>
  <si>
    <t>Γ.2.1.3</t>
  </si>
  <si>
    <t>Γ.2.1.4</t>
  </si>
  <si>
    <t>Γ.2.2.1</t>
  </si>
  <si>
    <t>Γ.2.2.2</t>
  </si>
  <si>
    <t>Τρόπος Ένταξης στο ΕΠ</t>
  </si>
  <si>
    <t>Ημερoμηνία</t>
  </si>
  <si>
    <t>Α.1.1.5</t>
  </si>
  <si>
    <t>Γραπτή Διαδικασία</t>
  </si>
  <si>
    <t xml:space="preserve">Ενίσχυση του συντονισμού και της επικοινωνίας των μη εξυπηρετούμενων δανείων </t>
  </si>
  <si>
    <t>Έργο</t>
  </si>
  <si>
    <t>Φορέας Άσκησης Πολιτικής</t>
  </si>
  <si>
    <t>Δυνητικός Δικαιούχος</t>
  </si>
  <si>
    <t>ΥΠΟΥΡΓΕΙΟ ΔΙΚΑΙΟΣΥΝΗΣ ΔΙΑΦΑΝΕΙΑΣ ΚΑΙ ΑΝΘΡΩΠΙΝΩΝ ΔΙΚΑΙΩΜΑΤΩΝ</t>
  </si>
  <si>
    <t>Υπουργείο Οικονομίας Υποδομών Ναυτιλίας Τουρισμου/ Τομέας Τουρισμού</t>
  </si>
  <si>
    <t>ΕΚΤ</t>
  </si>
  <si>
    <t>ΘΕΜΑΤΙΚΟΣ ΑΞΟΝΑΣ</t>
  </si>
  <si>
    <t>ΘΑ Ι</t>
  </si>
  <si>
    <t>ΘΑ ΙΙ</t>
  </si>
  <si>
    <t>ΘΑ ΙΙΙ</t>
  </si>
  <si>
    <t>Υπηρεσία 1ης Υποδοχής/ Ελληνική αστυνομία</t>
  </si>
  <si>
    <t>Απλοποίηση Εσωτερικών Διαδικασιών Φορέων του Δημόσιου Τομέα και βελτίωση της λειτουργίας τους (α΄ φάση εξειδίκευσης)</t>
  </si>
  <si>
    <t>Παρατηρήσεις</t>
  </si>
  <si>
    <t>Γενική Γραμματεία Πρόνοιας</t>
  </si>
  <si>
    <t>Κωδικοποίηση- μεταρρύθμιση του θεσμικού πλαισίου παροχής κοινωνικής προστασίας και κοινωνικής πρόνοιας</t>
  </si>
  <si>
    <t>ΝΟΜΟΘΕΤΙΚΕΣ ΚΑΙ ΔΙΟΙΚΗΤΙΚΕΣ ΚΩΔΙΚΟΠΟΙΗΣΕΙΣ ΣΕ ΚΑΙΡΙΟΥΣ ΤΟΜΕΙΣ ΤΗΣ ΕΛΛΗΝΙΚΗΣ ΝΟΜΟΘΕΣΙΑΣ</t>
  </si>
  <si>
    <t>Β.1.1.12</t>
  </si>
  <si>
    <t xml:space="preserve">Καταγραφή, κτηματογράφηση και ψηφιοποίηση του αρχείου ακινήτων του Υπ. Εργασίας που διαχειρίζεται η  Γ.Γ. Πρόνοιας </t>
  </si>
  <si>
    <t>Γ.2.1.5</t>
  </si>
  <si>
    <t>ΑΝΑΠΤΥΞΗ ΑΝΘΡΩΠΙΝΟΥ ΔΥΝΑΜΙΚΟΥ ΥΠΕΞ</t>
  </si>
  <si>
    <t>ΕΥΣΧΕΠ</t>
  </si>
  <si>
    <t>ΕΠΙΧΟΡΗΓΗΣΗ ΓΙΑ ΤΗΝ ΠΡΟΕΙΣΑΓΩΓΙΚΗ ΚΑΙ ΣΥΝΕΧΙΖΟΜΕΝΗ ΕΚΠΑΙΔΕΥΣΗ ΣΤΕΛΕΧΩΝ ΤΟΥ ΔΙΠΛΩΜΑΤΙΚΟΥ ΣΩΜΑΤΟΣ</t>
  </si>
  <si>
    <t>ΤΒ ΕΚΤ</t>
  </si>
  <si>
    <t>Δ.1.1</t>
  </si>
  <si>
    <t>ΕΥΔ ΕΠ ΜΔΤ</t>
  </si>
  <si>
    <t>Δ.2.1</t>
  </si>
  <si>
    <t>Δ.3.1</t>
  </si>
  <si>
    <t xml:space="preserve">Λειτουργικά έξοδα </t>
  </si>
  <si>
    <t>Πληροφόρηση - δημοσιότητα</t>
  </si>
  <si>
    <t>Μελέτες -εμπειρογνωμοσύνες - αξιολογήσεις</t>
  </si>
  <si>
    <t>Επιτροπή Παρακολούθησης</t>
  </si>
  <si>
    <t>Α.2.1.7</t>
  </si>
  <si>
    <t>Α.2.1.8</t>
  </si>
  <si>
    <t>Οικονομική μεταρρύθμιση ΦΚΑ και Οργανωτική αναδιοργάνωση της ΗΔΙΚΑ ΑΕ</t>
  </si>
  <si>
    <t>Ανάπτυξη Πληροφοριακού Συστήματος Κύκλου Ζωής Κρατικών Οχημάτων</t>
  </si>
  <si>
    <t>Κοινωνική Ασφάλιση</t>
  </si>
  <si>
    <t>Τοπική Αυτοδιοίκηση</t>
  </si>
  <si>
    <t>Υγεία</t>
  </si>
  <si>
    <t>Οικονομική Μεταρρύθμιση των ΦΚΑ και Βελτιστοποίηση του Μηχανισμού Διαχείρισης και Ελέγχου των Οικονομικών Πόρων τους για τη Διασφάλιση της Βιωσιμότητας του Ασφαλιστικού Συστήματος</t>
  </si>
  <si>
    <t>Αναδιοργάνωση της ΗΔΙΚΑ Α.Ε. για την ευθυγράμμιση του λειτουργικού και οργανωτικού της μοντέλου με τις ανάγκες και συνθήκες που διαμορφώνονται από την βέλτιστη αξιοποίηση των αποτελεσμάτων των δράσεων εκσυγχρονισμού και εισαγωγής συστημάτων νέων τεχνολογιών στην Κοινωνική Ασφάλιση και την Υγεία</t>
  </si>
  <si>
    <t>Υπουργείο Οικονομίας Ανάπτυξης και Τουρισμου/ Τομέας Τουρισμού</t>
  </si>
  <si>
    <t>ΥΠΟΥΡΓΕΙΟ ΝΑΥΤΙΛΙΑΣ ΚΑΙ ΝΗΣΙΩΤΙΚΗΣ ΠΟΛΙΤΙΚΗΣ</t>
  </si>
  <si>
    <t>ΥΠΟΥΡΓΕΙΟ ΝΑΥΤΙΛΙΑΣ ΚΑΙ ΝΗΣΙΩΤΙΚΗΣ ΠΟΛΙΤΙΚΗΣ/Τομέας Ναυτιλίας/ΓΔΟΥ</t>
  </si>
  <si>
    <t>ΥΠΟΥΡΓΕΙΟ ΥΓΕΙΑΣ</t>
  </si>
  <si>
    <t>Α.2.1.9</t>
  </si>
  <si>
    <t>Α.2.1.10</t>
  </si>
  <si>
    <t>Δημιουργία  συστήματος διαχείρισης στεγαστικών αιτημάτων και διασύνδεσης των δομών παροχής υπηρεσιών κοινωνικής φροντίδας σε αστέγους</t>
  </si>
  <si>
    <t xml:space="preserve">Διαδικασία διαχείρισης  της ακίνητης περιουσίας που ανήκει στο Υπ. Εργασίας και διαχειρίζεται η Γ.Γ. Πρόνοιας </t>
  </si>
  <si>
    <t>Α.2.1.11</t>
  </si>
  <si>
    <t>Δράσεις βελτίωσης της λειτουργίας του τομέα ψυχικής υγείας (κάθετος τομέας πολιτικής: υγεία)</t>
  </si>
  <si>
    <t>ΥΠΟΥΡΓΕΙΟ ΥΓΕΙΑΣ ΚΑΙ ΕΠΟΠΤΕΥΟΜΕΝΟΙ ΦΟΡΕΙΣ</t>
  </si>
  <si>
    <t>Α.2.1.12</t>
  </si>
  <si>
    <t>Δράσεις αναδιοργάνωσης και βελτίωσης της λειτουργίας του τομέα πολιτικής: υγεία</t>
  </si>
  <si>
    <t>Ολοκληρωμένη πληροφοριακή υποστήριξη Εθνικού Δικτύου Πρωτοβάθμιας Φροντίδας Υγείας</t>
  </si>
  <si>
    <t>Α.2.1.13</t>
  </si>
  <si>
    <t>ΥΠΟΥΡΓΕΙΟ ΠΟΛΙΤΙΣΜΟΥ και εποπτευόμενοι φορείς</t>
  </si>
  <si>
    <t>Α.3.1.2</t>
  </si>
  <si>
    <t xml:space="preserve">Ενέργειες Αξιολόγησης Μονάδων Ψυχικής Υγείας ανά (Υγειονομική) Περιφέρεια &amp; Τομέα Ψυχικής Υγείας </t>
  </si>
  <si>
    <t>Α.2.2.6</t>
  </si>
  <si>
    <t>Δράσεις βελτίωσης της διαχείρισης των μνημείων παγκόσμιας κληρονομιάς UNESCO</t>
  </si>
  <si>
    <t>Β.1.1.13</t>
  </si>
  <si>
    <t>Δράσεις αναβάθμισης βελτίωσης των ηλεκτρονικών υπηρεσιών α΄βάθμιας και β' βαθμιας βαθμίδας εκπαίδευσης</t>
  </si>
  <si>
    <t xml:space="preserve">ΤΟ ΠΑΝΕΛΛΗΝΙΟ ΣΧΟΛΙΚΟ ΔΙΚΤΥΟ (ΠΣΔ) ΣΤΗ ΝΕΑ ΨΗΦΙΑΚΗ ΕΠΟΧΗ </t>
  </si>
  <si>
    <t>ΙΤΥΕ ΔΙΟΦΑΝΤΟΣ</t>
  </si>
  <si>
    <t>Β.1.1.14</t>
  </si>
  <si>
    <t>ΕΠΕΚΤΑΣΗ ΤΩΝ ΛΕΙΤΟΥΡΓΙΩΝ ΤΟΥ ΣΥΣΤΗΜΑΤΟΣ MYSCHOOL ΚΑΙ ΟΛΟΚΛΗΡΩΣΗ ΤΟΥ ΠΕΡΙΒΑΛΛΟΝΤΟΣ ΠΑΡΟΧΗΣ ΠΡΟΗΓΜΕΝΩΝ ΨΗΦΙΑΚΩΝ ΥΠΗΡΕΣΙΩΝ ΣΤΟ ΣΥΝΟΛΟ ΤΩΝ ΜΕΛΩΝ  ΤΗΣ ΕΚΠΑΙΔΕΥΤΙΚΗΣ ΚΟΙΝΟΤΗΤΑΣ</t>
  </si>
  <si>
    <t>Δράσεις αναβάθμισης βελτίωσης των ηλεκτρονικών υπηρεσιών γ' βαθμιας βαθμίδας εκπαίδευσης</t>
  </si>
  <si>
    <t>Επέκταση της ηλεκτρονικής υπηρεσίας για την ολοκληρωμένη διαχείριση νέων θέσεων διδακτικού προσωπικού των ΑΕΙ  ("ΑΠΕΛΛΑ") με την ενσωμάτωση του προσωπικού των Ερευνητικών Κέντρων</t>
  </si>
  <si>
    <t>Β.2.1.5</t>
  </si>
  <si>
    <t>Διασφάλιση της ασφάλειας δεδομένων στον (κάθετο) τομέα πολιτικής φορολογίας - δημοσιονομικής πολιτικής</t>
  </si>
  <si>
    <t>Μέτρα Ασφάλειας για το περιβάλλον λειτουργίας των πληροφοριακών συστημάτων του Υπουργείου Οικονομικών</t>
  </si>
  <si>
    <t>Γ.2.1.6</t>
  </si>
  <si>
    <t>ΕΣΔΥ</t>
  </si>
  <si>
    <t>ΠΡΟΓΡΑΜΜΑ ΕΞΕΙΔΙΚΕΥΣΗΣ ΣΤΑ ΟΙΚΟΝΟΜΙΚΑ, ΤΗΝ ΠΟΛΙΤΙΚΗ ΚΑΙ ΤΗ ΔΙΟΙΚΗΣΗ ΤΩΝ ΥΠΗΡΕΣΙΩΝ ΥΓΕΙΑΣ ΓΙΑ ΑΝΩΤΑΤΑ &amp; ΑΝΩΤΕΡΑ ΣΤΕΛΕΧΗ ΔΙΟΙΚΗΣΗΣ</t>
  </si>
  <si>
    <t>Δράσεις αναβάθμισης του ανθρωπίνου δυναμικού του τομέα υγείας</t>
  </si>
  <si>
    <t>Γ.2.2.3</t>
  </si>
  <si>
    <t>Ανάπτυξη εκπαιδευτικών προγραμμάτων στον τομέα ψυχικής υγείας</t>
  </si>
  <si>
    <t>Υποστηρικτικές ενέργειες εφαρμογής προτύπων ποιότητας στη βάση των κλινικών οδηγιών για σημαντικές ψυχικές διαταραχές (σχιζοφρένεια, άνοια, διπολική συναισθηματική διαταραχή) Δράση 2</t>
  </si>
  <si>
    <t>Α.2.1.14</t>
  </si>
  <si>
    <t>Δράσεις αναβάθμισης της λειτουργίας της ΑΔΕΔΥ</t>
  </si>
  <si>
    <t>ΑΔΕΔΥ</t>
  </si>
  <si>
    <t>Κοινωνικό Πολύκεντρο</t>
  </si>
  <si>
    <t>Β.1.2.6</t>
  </si>
  <si>
    <t>Β.1.1.15</t>
  </si>
  <si>
    <t>Δημιουργία Υποδομών Ηλεκτρονικής Διακυβέρνησης για την ενίσχυση των λειτουργιών της Δημόσιας Διοίκησης στον Τομέα του Τουρισμού</t>
  </si>
  <si>
    <t>Υπουργείο Τουρισμού και Εποπτευόμενοι φορείς</t>
  </si>
  <si>
    <t>Δημιουργία Υποδομών Ηλεκτρονικής Διακυβέρνησης για την ενίσχυση των επιτελικών λειτουργιών της Δημόσιας Διοίκησης στον Τομέα του Τουρισμού</t>
  </si>
  <si>
    <t>Ανάπτυξη ολοκληρωμένου πλαισίου προβολής τουριστικού προϊόντος για κινητές συσκευές (mobile devices) μέσω της ανάπτυξης προτύπων εφαρμογών (mobile apps), περιεχομένου τουριστικών πληροφοριών, και υποδομών (beacons) για τη διάθεση του περιεχομένου</t>
  </si>
  <si>
    <t xml:space="preserve">Παροχή ηλεκτρονικών υπηρεσιών του τομέα τουρισμού για την προβολή του τουριστικού προϊόντος </t>
  </si>
  <si>
    <t>Εκπαίδευση προσωπικού τομέα ψυχικής υγείας (δράση 3, υποδράση 4.1, 4.2, 4.3, δράση 6, δράση 10.1.1.2+υπόλοιπο έως 9.029.691)</t>
  </si>
  <si>
    <t>ΜΟΔ ΑΕ</t>
  </si>
  <si>
    <t>e ΠΔΕ</t>
  </si>
  <si>
    <t>Ειδικός Στόχος</t>
  </si>
  <si>
    <t>Πρ/σμός Ειδικού Στόχου</t>
  </si>
  <si>
    <t>Πρ/σμός ΕΚΤ</t>
  </si>
  <si>
    <t>Πρ/σμός ΕΤΠΑ</t>
  </si>
  <si>
    <t>Ρήτρα ευελιξίας</t>
  </si>
  <si>
    <t>Κάθετος Τομέας</t>
  </si>
  <si>
    <t>Συσχετισμός δράσεων</t>
  </si>
  <si>
    <t>ΣΥΝΟΛΙΚΟΣ Προϋπολογισμός Εξειδίκευσης</t>
  </si>
  <si>
    <t>Α.2</t>
  </si>
  <si>
    <t>Κοινωνική ασφάλιση</t>
  </si>
  <si>
    <t>Δικαιοσύνης</t>
  </si>
  <si>
    <t>Δράσεις  βελτίωσης των παρεχόμενων υπηρεσιών στον τομέα του Τουρισμού</t>
  </si>
  <si>
    <t>Α.3</t>
  </si>
  <si>
    <t>Β.1</t>
  </si>
  <si>
    <t>Β.2</t>
  </si>
  <si>
    <t>Γ.1</t>
  </si>
  <si>
    <t>Γ.2</t>
  </si>
  <si>
    <t>Οργανωτική Αναδιοργάνωση και Λειτουργικός Ανασχεδιασμός του ΙΚΑ/ΕΤΑΜ</t>
  </si>
  <si>
    <t>ΤΒ ΕΤΠΑ</t>
  </si>
  <si>
    <t>Ε.Π.</t>
  </si>
  <si>
    <t xml:space="preserve">Ενέργειες Τεχνικής Βοήθειας ΕΚΤ (λειτουργικά έξοδα) </t>
  </si>
  <si>
    <t>Ενέργειες Τεχνικής Βοήθειας ΕΚΤ (πληροφόρηση - δημοσιότητα)</t>
  </si>
  <si>
    <t>ΕΥΔ ΕΠ ΜΔΤ, Επιτελική Δομή ΕΣΠΑ Υπ. Εσωτερικών, Επιτελική Δομή ΕΣΠΑ Υπ. Υγείας</t>
  </si>
  <si>
    <t>Ε.1.1</t>
  </si>
  <si>
    <t>Ε.2.1</t>
  </si>
  <si>
    <t>Ε.3.1</t>
  </si>
  <si>
    <t xml:space="preserve">Ενέργειες Τεχνικής Βοήθειας ΕΤΠΑ (μελέτες -εμπειρογνωμοσύνες - αξιολογήσεις) </t>
  </si>
  <si>
    <t>Απλοποίηση εξωστρεφών διαδικασιών του Υπουργείου Πολιτισμού και Αθλητισμού στον τομέα του Πολιτισμού</t>
  </si>
  <si>
    <t>Α.2.2.7</t>
  </si>
  <si>
    <t>Γενική Γραμματεία Αθλητισμού και εποπτευόμενοι φορείς</t>
  </si>
  <si>
    <t>Απλούστευση των παρεχόμενων υπηρεσιών της Γεν. Γραμματείας Αθλητισμού</t>
  </si>
  <si>
    <t>Β.2.1.6</t>
  </si>
  <si>
    <t>Παροχή ηλεκτρονικών υπηρεσιών της Γενικής Γραμματείας Αθλητισμού</t>
  </si>
  <si>
    <t>Δημιουργία μητρώων και παροχή ηλεκτρονικών υπηρεσιών προς πολίτες και αθλητικά σωματεία</t>
  </si>
  <si>
    <t>Δράσεις  απλοποίησης των παρεχόμενων υπηρεσιών της Γενικής Γραμματείας Αθλητισμού</t>
  </si>
  <si>
    <t>Πρόληψη και καταπολέμηση του σεξισμού και των διακρίσεων σε θέματα ταυτότητας φύλου</t>
  </si>
  <si>
    <t>Β.2.1.7</t>
  </si>
  <si>
    <t>Β.2.1.8</t>
  </si>
  <si>
    <t>ΗΛΕΚΤΡΟΝΙΚΕΣ ΥΠΗΡΕΣΙΕΣ ΤΩΝ ΣΩΜΑΤΩΝ ΑΣΦΑΛΕΙΑΣ ΤΟΥ ΥΠΟΥΡΓΕΙΟΥ ΠΡΟΣΤΑΣΙΑΣ ΤΟΥ  ΠΟΛΙΤΗ</t>
  </si>
  <si>
    <t>Υποδομές για την ψηφιακή καταγραφή, αποθήκευση και διάθεση πρακτικών συνεδριάσεων  δικαστηρίων</t>
  </si>
  <si>
    <t>Δημιουργία Πληροφοριακού Συστήματος και υποδομών για την ψηφιακή καταγραφή, αρχειοθέτηση και διάθεση των Πρακτικών των συνεδριάσεων των πολιτικών και ποινικών δικαστηρίων της χώρας</t>
  </si>
  <si>
    <t>4η επικαιροποίηση</t>
  </si>
  <si>
    <t>ΚΕΝΤΡΟ ΕΡΕΥΝΩΝ ΓΙΑ ΘΕΜΑΤΑ ΙΣΟΤΗΤΑΣ (ΚΕΘΙ)</t>
  </si>
  <si>
    <t>ΓΓ ΠΛΗΡΟΦΟΡΙΑΚΩΝ ΣΥΣΤΗΜΑΤΩΝ</t>
  </si>
  <si>
    <t>ΗΔΙΚΑ Α.Ε.</t>
  </si>
  <si>
    <t>ΙΕΡΑ ΑΡΧΙΕΠΙΣΚΟΠΗ ΑΘΗΝΩΝ</t>
  </si>
  <si>
    <t>ΓΓ ΙΣΟΤΗΤΑΣ</t>
  </si>
  <si>
    <t>ΤΕΧΝΙΚΟ ΕΠΙΜΕΛΗΤΗΡΙΟ ΕΛΛΑΔΟΣ (ΤΕΕ_</t>
  </si>
  <si>
    <t>ΥΠΟΥΡΓΕΙΟ  ΠΕΡΙΒΑΛΛΟΝΤΟΣ ΚΑΙ ΕΝΕΡΓΕΙΑΣ</t>
  </si>
  <si>
    <t xml:space="preserve">	ΥΠΟΥΡΓΕΙΟ ΕΞΩΤΕΡΙΚΩΝ</t>
  </si>
  <si>
    <t>ΥΠΟΥΡΓΕΙΟ ΠΑΙΔΕΙΑΣ, ΕΡΕΥΝΑΣ ΚΑΙ ΘΡΗΣΚΕΥΜΑΤΩΝ</t>
  </si>
  <si>
    <t>Φάση Επικαιροποίησης</t>
  </si>
  <si>
    <t>3η Επικαιροποίηση</t>
  </si>
  <si>
    <t>Α' Φάση Εξειδίκευσης</t>
  </si>
  <si>
    <t>2η Επικαιροποίηση</t>
  </si>
  <si>
    <t xml:space="preserve">Μετακίνηση έργου στον ΕΣ Α.2, κατηγορία δράσης Α.2.1.9 </t>
  </si>
  <si>
    <t xml:space="preserve">Διαγραφή έργου λόγω τοποθέτησης εκπροσώπου ΕΕ στην 1η Συνεδρίαση Ε.Πα. (30.6.2015)
</t>
  </si>
  <si>
    <t>1η Επικαιροποίηση</t>
  </si>
  <si>
    <t>Τροποποίηση και αύξηση Π/Υ της δράσης κατά την 2η Επικαιροποίηση της εξειδίκευσης</t>
  </si>
  <si>
    <t>Α' Φάση Εξειδίκευσης 
Η ρήτρα ευελιξίας στην 3η Επικαιροποίηση με μείωση πρ/σμού της δράσης στον ΘΑ ΙΙ</t>
  </si>
  <si>
    <t>3η Επικαιροποίηση, μεταφορά ποσού που αντιστοιχεί στην ψηφιοποίηση με αντίστοιχη μείωση της δράσης στον ΘΑ ΙΙ</t>
  </si>
  <si>
    <t xml:space="preserve">3η Επικαιροποίηση, μετακίνηση στον ΕΣ Α.2, κατηγορία δράσης Α.2.1.10 </t>
  </si>
  <si>
    <t>ΝΑΙ</t>
  </si>
  <si>
    <t>Α.1</t>
  </si>
  <si>
    <t>Αναδιοργάνωση και διοικητική μεταρρύθμιση της Τοπικής Αυτοδιοίκησης Α και Β Βαθμού – απλούστευση και προτυποποίηση διαδικασιών λειτουργίας ΟΤΑ α΄και β΄βαθμού – πιλοτική λειτουργία (- κάθετος -τομέας πολιτικής: εφαρμογή της μεταρρύθμισης «Πρόγραμμα Καλλικρ</t>
  </si>
  <si>
    <t>Ημερoμηνια έκδοσης Πρόσκλησης</t>
  </si>
  <si>
    <t>16.10.2015</t>
  </si>
  <si>
    <t>Δ τρίμηνο 2015</t>
  </si>
  <si>
    <t>30.10.2015</t>
  </si>
  <si>
    <t>9.11.2015</t>
  </si>
  <si>
    <t>25.11.2015</t>
  </si>
  <si>
    <t>α/α
Πρόσκληση</t>
  </si>
  <si>
    <t>17.2.2016</t>
  </si>
  <si>
    <t>24.02.2016</t>
  </si>
  <si>
    <t>26.02.2016</t>
  </si>
  <si>
    <t>Β τρίμηνο 2016</t>
  </si>
  <si>
    <t>25.05.2016</t>
  </si>
  <si>
    <t>2.3.2016</t>
  </si>
  <si>
    <t>20.05.2016</t>
  </si>
  <si>
    <t>Γ τρίμηνο 2016</t>
  </si>
  <si>
    <t>13.07.2016</t>
  </si>
  <si>
    <t>14.09.2016</t>
  </si>
  <si>
    <t>Β τρίμηνο 2017</t>
  </si>
  <si>
    <t>Α τρίμηνο 2017</t>
  </si>
  <si>
    <t>A τρίμηνο 2016</t>
  </si>
  <si>
    <t>27.01.2016</t>
  </si>
  <si>
    <t>5η Επικαιροποίηση</t>
  </si>
  <si>
    <t>ΕΘΝΙΚΟΣ ΟΡΓΑΝΙΣΜΟΣ ΜΕΤΑΜΟΣΧΕΥΣΕΩΝ</t>
  </si>
  <si>
    <t>Ολοκληρωμένο Σύστημα Διαχείρισης Καταγγελιών</t>
  </si>
  <si>
    <t>Α.3.3.1</t>
  </si>
  <si>
    <t>ΓΕΝΙΚΗ ΓΡΑΜΜΑΤΕΙΑ ΓΙΑ ΤΗΝ ΚΑΤΑΠΟΛΕΜΗΣΗ ΤΗΣ ΔΙΑΦΘΟΡΑΣ</t>
  </si>
  <si>
    <t>Ανάπτυξη μηχανισμού πολυεπίπεδης διαβουλευσης</t>
  </si>
  <si>
    <t>ΟΙΚΟΝΟΜΙΚΗ ΚΑΙ ΚΟΙΝΩΝΙΚΗ ΕΠΙΤΡΟΠΗ (ΟΚΕ)</t>
  </si>
  <si>
    <t>16.9.2016</t>
  </si>
  <si>
    <t>22.9.2016</t>
  </si>
  <si>
    <t>Μηχανισμός Πολυεπίπεδης Διαβούλευσης της ΟΚΕ</t>
  </si>
  <si>
    <t>`</t>
  </si>
  <si>
    <t>Β.2.1.9</t>
  </si>
  <si>
    <t>Ανάπτυξη συστήματος διαχείρισης ποιότητας και ασφάλειας συτήματος αδειοδότησης και ελέγχου μονάδων υγείας κα ενιαίου πλαισίου διαχείρισης σοβαρών ανεπιθύμητων συμβάντων στον τομέα της δωρεάς και μεταμόσχευσης οργάνων ιστών και κυττάρων</t>
  </si>
  <si>
    <t>6η Επικαιροποίηση</t>
  </si>
  <si>
    <t>Εφαρμογή Ηλεκτρονικής Διακυβέρνησης σε κύριους τομείς Εκκλησιαστικής διοίκησης</t>
  </si>
  <si>
    <t>Δ τρίμηνο 2016</t>
  </si>
  <si>
    <t>Ψηφιακή Υπηρεσία Ειδοποίησης και αντιμετώπισης πυρκαγιάς</t>
  </si>
  <si>
    <t>Ολοκληρωμένο Σύστημα Διαχείρισης Δικαστικών Υποθέσεων για την Πολιτική και Ποινική Διαδικασία Α' Φάση phasing</t>
  </si>
  <si>
    <t>Εκσυγχρονισμός και αναβάθμιση των υπηρεσιών που αφορούν στον Ευρωπϊκό αριθμό κλήσης έκτακτων αναγκών "112" με χρήση ΤΠΕ για τη βέλτιστη διαχείριση περιστατικών έκτακτης ανάγκης - κρίσεων για την έγκαιρη ενημέρωση των πολιτών</t>
  </si>
  <si>
    <t>Α.2.2.8</t>
  </si>
  <si>
    <t>Δράσεις βελτίωσης της πρωτοβάθμιας φροντίδας υγείας, τομέας πολιτικής: υγεία»</t>
  </si>
  <si>
    <t>Β.1.1.16</t>
  </si>
  <si>
    <t>Β.1.1.17</t>
  </si>
  <si>
    <t>Υποδομές Ηλεκτρονικής πολεοδομίας: Γεωγραφικά Συστήματα Πληροφοριών για τις νομαρχιακές αυτοδιοικήσεις της χώρας</t>
  </si>
  <si>
    <t>Β.2.1.10</t>
  </si>
  <si>
    <t>Ψηφιακή Υπηρεσία Ειδοποίησης και Αντιμετώπισης Πυρκαγιάς</t>
  </si>
  <si>
    <t>Β.2.1.11</t>
  </si>
  <si>
    <t>Ηλεκτρονική πολεδοδομία: Γεωγραφικά συστήματα πληροφοριών για τις Νομαρχιακές Αυτοδιοικήσεις της χώρας</t>
  </si>
  <si>
    <t>ΥΠΟΥΡΓΕΙΟ ΔΙΟΙΚΗΤΙΚΗΣ ΑΝΑΣΥΓΚΡΟΤΗΣΗΣ</t>
  </si>
  <si>
    <t xml:space="preserve">ΥΠΟΥΡΓΕΙΟ ΕΣΩΤΕΡΙΚΩΝ </t>
  </si>
  <si>
    <t>Απλούστευση των παρεχόμενων υπηρεσιών του τομέα Τουρισμού του Υπουργείου Οικονομίας, Ανάπτυξης και Τουρισμού</t>
  </si>
  <si>
    <t>ΥΠΟΥΡΓΕΙΟ  ΤΟΥΡΙΣΜΟΥ</t>
  </si>
  <si>
    <t xml:space="preserve">ΥΠΟΥΡΓΕΙΟ ΟΙΚΟΝΟΜΙΑΣ ΚΑΙ ΑΝΑΠΤΥΞΗΣ </t>
  </si>
  <si>
    <t>ΥΠΟΥΡΓΕΙΟ ΠΟΛΙΤΙΣΜΟΥ ΚΑΙ ΑΘΛΗΤΙΣΜΟΥ</t>
  </si>
  <si>
    <t>ΥΠΟΥΡΓΕΙΟ ΜΕΤΑΝΑΣΤΕΥΤΙΚΗΣ ΠΟΛΙΤΙΚΗΣ</t>
  </si>
  <si>
    <t>ΥΠΟΥΡΓΕΙΟ ΨΗΦΙΑΚΗΣ ΠΟΛΙΤΙΚΗΣ, ΤΗΛΕΠΙΚΟΙΝΩΝΙΩΝ ΚΑΙ ΕΝΗΜΕΡΩΣΗΣ</t>
  </si>
  <si>
    <t xml:space="preserve">	Εκσυγχρονισμός και Αναβάθμιση των Υπηρεσιών που αφορούν στον Ευρωπαϊκό Αριθμό Κλήσης Εκτάκτων Αναγκών «112» με χρήση ΤΠΕ για την βέλτιστη διαχείριση περιστατικών έκτακτης ανάγκης – κρίσεων και την έγκαιρη ενημέρωση των Πολιτών</t>
  </si>
  <si>
    <t>Α.3.2.2</t>
  </si>
  <si>
    <t>«Εφαρμογή Ηλεκτρονικής Διακυβέρνησης σε κύριους τομείς εκκλησιαστικής διοίκησης»</t>
  </si>
  <si>
    <t>Β.1.1.18</t>
  </si>
  <si>
    <t>Ολοκληρωμένο Σύστημα Διαχείρισης Δικαστικών Υποθέσεων για την Πολιτική και Ποινική Διαδικασία Α΄ (phasing) και Β' Φάση (κάθετος τομέας πολιτικής: δικαιοσύνη)</t>
  </si>
  <si>
    <t>Εθνικό Ληξιαρχείο</t>
  </si>
  <si>
    <t>12.12.2016</t>
  </si>
  <si>
    <t>16.12.2016</t>
  </si>
  <si>
    <t>A τρίμηνο 2017</t>
  </si>
  <si>
    <t>17.1.2017</t>
  </si>
  <si>
    <t>Μετακίνηση έργου στην δράση Α.2.2.8 στην 6η Επικαιροποίηση</t>
  </si>
  <si>
    <t>1.3.2017</t>
  </si>
  <si>
    <t>B τρίμηνο 2017</t>
  </si>
  <si>
    <t>16.5.2017</t>
  </si>
  <si>
    <t>7η επικαιροποίηση</t>
  </si>
  <si>
    <t>ΕΦΚΑ</t>
  </si>
  <si>
    <t>Πληροφοριακό Σύστημα ΕΦΚΑ</t>
  </si>
  <si>
    <t>Υποστήριξη Εσωτερικής Λειτουργίας Υπηρεσιών Ελέγχου Ελεγκτικού Συνεδρίου</t>
  </si>
  <si>
    <t>ΥΠΟΥΡΓΕΙΟ ΔΙΚΑΙΟΣΥΝΗΣ ΔΙΑΦΑΝΕΙΑΣ ΚΑΙ ΑΝΘΡΩΠΙΝΩΝ ΔΙΚΑΙΩΜΑΤΩΝ/ ΕΛΕΓΚΤΙΚΟ ΣΥΝΕΔΡΙΟ</t>
  </si>
  <si>
    <t>Α τρίμηνο 2018</t>
  </si>
  <si>
    <t>Δ΄ τρίμηνο 2017</t>
  </si>
  <si>
    <t>Ψηφιοποίηση ασφαλιστικού χρόνου</t>
  </si>
  <si>
    <t>Ανάπτυξη υποδομών συστημάτων και εφαρμογών του κάθετου τομέα πολιτικής: κοινωνική ασφάλιση, με σκοπό την αναβάθμιση υπηρεσιών προς τους πολίτες</t>
  </si>
  <si>
    <t>«ΑΝΑΠΤΥΞΗ ΨΗΦΙΑΚΟΥ ΠΕΡΙΒΑΛΛΟΝΤΟΣ, ΕΝΟΠΟΙΗΜΕΝΩΝ ΥΠΗΡΕΣΙΩΝ ΚΑΙ ΔΙΑΛΕΙΤΟΥΡΓΙΚΟΤΗΤΑΣ ΕΤΕΑΕΠ»</t>
  </si>
  <si>
    <t>ΕΣΡ</t>
  </si>
  <si>
    <t>Αναβάθμιση και απλούστευση παρεχομένων υπηρεσιών του Εθνικού Συμβουλίου Ραδιοτηλεόρασης</t>
  </si>
  <si>
    <t>ΕΤΕΑΕΠ</t>
  </si>
  <si>
    <t>Αναδιοργάνωση της ΕΓΣΔΙΤ και υποστήριξη του έργου της</t>
  </si>
  <si>
    <t>Ειδική Γραμματεία ΣΔΙΤ</t>
  </si>
  <si>
    <t>Γενική Γραμματεία Αντεγκληματικής Πολιτικής</t>
  </si>
  <si>
    <t>Αναβάθμιση των υπηρεσιών που παρέχονται από τις δομές που λειτουργούν υπό την εποπτεία της Γενικής Γραμματείας Αντεγκληματικής Πολιτικής</t>
  </si>
  <si>
    <t xml:space="preserve">Αναβάθμιση των υπηρεσιών που παρέχονται από τις δομές που λειτουργούν υπό την εποπτεία της Γενικής Γραμματείας Αντεγκληματικής Πολιτικής </t>
  </si>
  <si>
    <t>Δημιουργία Υποδομών Εθνικού Ληξιαρχείου ΕΘΝΙΚΟ ΛΗΞΙΑΡΧΕΙΟ - Β' ΦΑΣΗ</t>
  </si>
  <si>
    <t>Ενέργειες Τεχνικής Βοήθειας ΕTΠΑ (πληροφόρηση - δημοσιότητα)</t>
  </si>
  <si>
    <t>Υποστήριξη της μεταρρύθμισης της ΠΦΥ - πιλοτική φάση</t>
  </si>
  <si>
    <t>1 
23</t>
  </si>
  <si>
    <t>Α.2.1.15</t>
  </si>
  <si>
    <t>Α.2.1.16</t>
  </si>
  <si>
    <t>Α.3.2.3</t>
  </si>
  <si>
    <t>Α.3.3.2</t>
  </si>
  <si>
    <t>Β.1.1.19</t>
  </si>
  <si>
    <t>Β.2.1.12</t>
  </si>
  <si>
    <t>Β.2.1.13</t>
  </si>
  <si>
    <t>20.12.2017</t>
  </si>
  <si>
    <t>25/4/2016 
22/11/2017</t>
  </si>
  <si>
    <t>16.1.2018</t>
  </si>
  <si>
    <t>Α.1.1.6</t>
  </si>
  <si>
    <t>Ενίσχυση της στρατηγικής ικανότητας και επιτελικών λειτουργιών της Ειδικής Γραμματείας Κοινωνικής Ένταξης των Ρομά</t>
  </si>
  <si>
    <t>ΕΙΔΙΚΗ ΓΡΑΜΜΑΤΕΙΑ ΓΙΑ ΤΗΝ ΚΟΙΝΩΝΙΚΗ ΕΝΤΑΞΗ ΤΩΝ ΡΟΜΑ</t>
  </si>
  <si>
    <t>8η Επικαιροποίηση</t>
  </si>
  <si>
    <t>Ανάπτυξη ενιαίας ελαστικής υποδομής εξυπηρέτησης εφαρμογών της Γ.Γ.Π.Σ.- EXELIXIS</t>
  </si>
  <si>
    <t>Διαχείριση αλλαγών Ολοκληρωμένου Πληροφοριακού Συστήματος Δημοσιονομικής  Πολιτικής (ΟΠΣ-ΔΠ)</t>
  </si>
  <si>
    <t>Υποστηρικτικές δράσεις ΣΥΖΕΥΞΙΣ ΙΙ</t>
  </si>
  <si>
    <t>Ψηφιοποίηση αρχείου γάμων και διαζυγίων της ΙΑΑ</t>
  </si>
  <si>
    <t>Πλήρης Γεωχωρική και διοικητική τεκμηρίωση ακινήτων της ΙΑΑ</t>
  </si>
  <si>
    <t xml:space="preserve">Δικτύωση Υπουργείου Ναυτιλίας &amp; Νησιωτικής Πολιτικής </t>
  </si>
  <si>
    <t>Γ.1.1.2</t>
  </si>
  <si>
    <t>Αναδιοργάνωση του τρόπου διοίκησης των καταστημάτων κράτησης με έμφαση στην ανάπτυξη του Ανθρώπινου Δυναμικού</t>
  </si>
  <si>
    <t>Επιτελική δομή ΕΣΠΑ Υπουργείου Δικαιοσύνης Διαφάνειας και Ανθρωπίνων Δικαιωμάτων</t>
  </si>
  <si>
    <t xml:space="preserve">Μελέτη και ανάπτυξη εφαρμογής για την αναδιοργάνωση του τρόπου διοίκησης των καταστημάτων κράτησης με έμφαση στην ανάπτυξη του Ανθρώπινου Δυναμικού </t>
  </si>
  <si>
    <t>Γ.2.1.7</t>
  </si>
  <si>
    <t>Δράσεις αναβάθμισης του ανθρωπίνου δυναμικού των καταστημάτων κράτησης</t>
  </si>
  <si>
    <t>Υλοποίηση προγραμμάτων κατάρτισης των σωφρονιστικών υπαλλήλων</t>
  </si>
  <si>
    <t>Γ.2.1.8</t>
  </si>
  <si>
    <t>Δράσεις αναβάθμισης του ανθρωπίνου δυναμικού του ΕΛΓΑ</t>
  </si>
  <si>
    <t>ΥΠΟΥΡΓΕΙΟ ΑΓΡΟΤΙΚΗΣ ΑΝΑΠΤΥΞΗΣ &amp; ΤΡΟΦΙΜΩΝ</t>
  </si>
  <si>
    <t>ΕΛΓΑ</t>
  </si>
  <si>
    <t>Κατάρτιση στελεχών του ΕΛΓΑ</t>
  </si>
  <si>
    <t>ναι</t>
  </si>
  <si>
    <t>Δ τρίμηνο 2015
Γ τρίμηνο 2017</t>
  </si>
  <si>
    <t>Δ τρίμηνο 2018</t>
  </si>
  <si>
    <t>Δ  τρίμηνο 2018</t>
  </si>
  <si>
    <t>Δ τρίμηνο 2015
&amp; 
Γ' τρίμηνο 2017</t>
  </si>
  <si>
    <t>12.2.2018</t>
  </si>
  <si>
    <t>ΑΑΔΕ</t>
  </si>
  <si>
    <t xml:space="preserve">Β τρίμηνο 2018
</t>
  </si>
  <si>
    <t>10
26</t>
  </si>
  <si>
    <t>25.05.2016
29.01.2018</t>
  </si>
  <si>
    <t>20
28</t>
  </si>
  <si>
    <t>27.4.2017
30.3.2018</t>
  </si>
  <si>
    <t>8.05.2018</t>
  </si>
  <si>
    <t>10.05.2018</t>
  </si>
  <si>
    <t>30.05.2018</t>
  </si>
  <si>
    <t>3η Επικαιροποίηση/
7η Επικαιροποίηση ως προς τους δικαιούχους/
9η Επικαιροποίηση ως προς τους δικαιούχους</t>
  </si>
  <si>
    <t>Ανάπτυξη και λειτουργία ανεξάρτητου φορέα αξιολόγησης μονάδων ψυχικής υγείας (δράση 10)</t>
  </si>
  <si>
    <t>Εφαρμογή της Μεταρρύθμισης του Δημοσιονομικού Συστήματος στην Κεντρική Διοίκηση και την λοιπή Γενική Κυβέρνηση</t>
  </si>
  <si>
    <t>Β.1.1.20</t>
  </si>
  <si>
    <t>Ενιαίο Σύστημα Εξυπηρέτησης Πολιτών</t>
  </si>
  <si>
    <t>16.10.2015
22.9.2017</t>
  </si>
  <si>
    <t>Συνεχιζόμενη κατάρτιση των εργαζομένων στο Δικαστικό Σώμα</t>
  </si>
  <si>
    <t>ΘΑ Ι Άθροισμα</t>
  </si>
  <si>
    <t>ΘΑ ΙΙ Άθροισμα</t>
  </si>
  <si>
    <t>ΘΑ ΙΙΙ Άθροισμα</t>
  </si>
  <si>
    <t>ΤΒ ΕΚΤ Άθροισμα</t>
  </si>
  <si>
    <t>ΤΒ ΕΤΠΑ Άθροισμα</t>
  </si>
  <si>
    <t>Γενικό Άθροισμα</t>
  </si>
  <si>
    <t>Πρ/σμός ΑΕ</t>
  </si>
  <si>
    <t>5000490
5001091</t>
  </si>
  <si>
    <t>5000275
5010844</t>
  </si>
  <si>
    <t>5000649
5000728</t>
  </si>
  <si>
    <t>1 MIS</t>
  </si>
  <si>
    <t>Τροποποίηση και αύξηση Π/Υ της δράσης κατά την 9η Επικαιροποίηση της εξειδίκευσης γαικ την χρηματοδότηση της πράξης για επιπλέον  3 έτη</t>
  </si>
  <si>
    <t>9η Επικαιροποίηση</t>
  </si>
  <si>
    <t>Γ τρίμηνο 2018</t>
  </si>
  <si>
    <t>Α.3.2.4</t>
  </si>
  <si>
    <t>Γενική Δ/νση Προστασίας Καταναλωτή</t>
  </si>
  <si>
    <t xml:space="preserve">Δημιουργία ενός σύγχρονου κέντρου υποδοχής και διαχείρισης καταγγελιών </t>
  </si>
  <si>
    <t>Β.1.1.21</t>
  </si>
  <si>
    <t>ΜΤΠΥ</t>
  </si>
  <si>
    <t>Ψηφιακό μέρισμα και ενοποιημένες υπηρεσίες διαλειτουργικότητας ΜΤΠΥ</t>
  </si>
  <si>
    <t>Ψυχομετρική αξιολόγηση προσωπικού σωφρονιστικών καταστημάτων</t>
  </si>
  <si>
    <t>Γ  τρίμηνο 2018</t>
  </si>
  <si>
    <t>Ψηφιακή αναβάθμιση ΜΤΠΥ</t>
  </si>
  <si>
    <t>Β.1.1.22</t>
  </si>
  <si>
    <t>Δράσεις ψηφιακής αναβάθμισης Ελεγκτικού Συνεδρίου</t>
  </si>
  <si>
    <t>Β.2.1.14</t>
  </si>
  <si>
    <t xml:space="preserve">Υπηρεσίες τηλεδιάσκεψης σε δικαστήρια και σωφρονιστικά καταστήματα </t>
  </si>
  <si>
    <t xml:space="preserve">Υπηρεσίες τηλεδιάσκεψης σε δικαστήρια και σωφρονιστικά καταστήματα και παροχή υπηρεσιών ενημέρωσης της πορείας των πινακίων και των εκθεμάτων των δικαστηρίων (Ηλεκτρονικό Πινάκιο) </t>
  </si>
  <si>
    <t>Ψηφιακή Υπηρεσία Ειδοποίησης και αντιμετώπισης πυρκαγιάς (προαίρεση)</t>
  </si>
  <si>
    <t>Ενίσχυση των επιτελικών λειτουργιών της Γενικής Γραμματείας Ισότητας των Φύλων</t>
  </si>
  <si>
    <t>ΓΓ ΙΣΟΤΗΤΑΣ/ Επιτελική Δομή ΕΣΠΑ Υπ. Εσωτερικών</t>
  </si>
  <si>
    <t xml:space="preserve">Αναβάθμιση των υπηρεσιών που παρέχει η Γενική Διεύθυνση Προστασίας Καταναλωτή στο επίπεδο της υποδοχής και διαχείρισης καταγγελιών καταναλωτών </t>
  </si>
  <si>
    <t>Αναβάθμιση των ψηφιακών υπηρεσιών του Ελεγκτικού Συνεδρίου</t>
  </si>
  <si>
    <t xml:space="preserve">Γ τρίμηνο 2018
</t>
  </si>
  <si>
    <t>Γ τρίμηνο 2016
 Γ τρίμηνο 2018</t>
  </si>
  <si>
    <t>ΕΥΔ ΕΠ ΜΔΤ, Επιτελική Δομή ΕΣΠΑ Υπ. Εσωτερικών, Επιτελική Δομή ΕΣΠΑ Υπ. Υγείας
Επιτελική δομή ΕΣΠΑ Υπ. Δικαιοσύνης</t>
  </si>
  <si>
    <t>ΕΥΔ ΕΠ ΜΔΤ, Επιτελική Δομή ΕΣΠΑ Υπ. Εσωτερικών, Επιτελική Δομή ΕΣΠΑ Υπ. Υγείας, Επιτελική δομή ΕΣΠΑ τομέα Τεχνολογιών και Πληροφορικής
ΚτΠ ΑΕ ΚτΠ ΑΕ</t>
  </si>
  <si>
    <t>25/4/2016
6/8/2018</t>
  </si>
  <si>
    <t>25/4/2016 
22/11/2017
6/8/2018</t>
  </si>
  <si>
    <t>ΕΥΔ ΕΠ ΜΔΤ, Επιτελική Δομή ΕΣΠΑ Υπ. Εσωτερικών, Επιτελική Δομή ΕΣΠΑ Υπ. Υγείας, Επιτελική δομή ΕΣΠΑ τομέα Τεχνολογιών και Πληροφορικής
ΚτΠ ΑΕ, ΙΑΑ
ΚτΠ ΑΕ, Ιερά Αρχιεπισκοπή Αθηνών, Υπουργείο Διοικητικής Ανασυγκρότησης</t>
  </si>
  <si>
    <t>25.11.2015
24.05.2018
20.07.2018</t>
  </si>
  <si>
    <t>5 MIS ΤΟΜΥ
1 MIS οριζόντιο</t>
  </si>
  <si>
    <t>20
22
28</t>
  </si>
  <si>
    <t>27.4.2017
22.9.2017
30.3.2018</t>
  </si>
  <si>
    <t>27.4.2017
22.9.2017</t>
  </si>
  <si>
    <t>24
34</t>
  </si>
  <si>
    <t>20.12.2017
31.7.2018</t>
  </si>
  <si>
    <t>MIS 2007-2013</t>
  </si>
  <si>
    <t>ΥΠΟΥΡΓΕΙΟ ΠΡΟΣΤΑΣΙΑΣ ΤΟΥ ΠΟΛΙΤΗ</t>
  </si>
  <si>
    <t>ΕΤΠΑ</t>
  </si>
  <si>
    <t>φορολογία</t>
  </si>
  <si>
    <t xml:space="preserve">Δημοσιονομική πολιτική </t>
  </si>
  <si>
    <t>Δημοσιονομική πολιτική</t>
  </si>
  <si>
    <t>ΥΠΟΥΡΓΕΙΟ ΔΙΟΙΚΗΤΙΚΗΣ ΑΝΑΣΥΓΚΡΟΤΗΣΗΣ/ 
ΓΓ της Κυβέρνησης</t>
  </si>
  <si>
    <t>10η επικαιροποίηση</t>
  </si>
  <si>
    <t>Αναδιοργάνωση διαδικασιών λειτουργίας Δ.Ο.Υ</t>
  </si>
  <si>
    <t>Ηλεκτρονικές υπηρεσίες του εθνικού συστήματος αιμοδοσίας (ΕΚΤ)</t>
  </si>
  <si>
    <t>Α.3.2.5</t>
  </si>
  <si>
    <t>Μελέτη και πιλοτική εφαρμογή του μοντέλου των «τριών γραμμών άμυνας» στο Υπουργείο Αγροτικής Ανάπτυξης και Τροφίμων (ΥΠΑΑΤ)</t>
  </si>
  <si>
    <t>Συνήγορος του πολίτη</t>
  </si>
  <si>
    <t>Β.1.1.23</t>
  </si>
  <si>
    <t>Λογισμικό Αιμοδοσιακού Πληροφοριακού Συστήματος</t>
  </si>
  <si>
    <t>Πληροφοριακό Σύστημα Αιμοδοσίας</t>
  </si>
  <si>
    <t xml:space="preserve">Το ποσό αυτό θα χρηματοδοτηθεί από τη δράση Β.1.1.23 του ΕΤΠΑ </t>
  </si>
  <si>
    <t>Αρχειοθέτηση και ψηφιοποίηση φυσικού αρχείου της υπηρεσίας δόμησης του Δήμου Αθηναίων</t>
  </si>
  <si>
    <t>31.7.2018</t>
  </si>
  <si>
    <t>10.10.2018</t>
  </si>
  <si>
    <t>17.10.2018</t>
  </si>
  <si>
    <t>Ψηφιοποίηση αρχείου αναφορών στην Ανεξάρτητη Αρχή Συνήγορος του Πολίτη για τα έτη 1998-2009</t>
  </si>
  <si>
    <t>12.10.2018</t>
  </si>
  <si>
    <t>14
35</t>
  </si>
  <si>
    <t>22.9.2016
26.9.2018</t>
  </si>
  <si>
    <t>18.10.2018</t>
  </si>
  <si>
    <t>Εκπόνηση σχεδίων διαχείρισης για τα ήδη εγγεγραμμένα μνημεία και χώρους της Ελλάδας στον κατάλογο παγκόσμιας κληρονομιάς της UNESCO</t>
  </si>
  <si>
    <t>Α.2.2.9</t>
  </si>
  <si>
    <t>Δράσεις απλούστευσης διαδικασιών ΑΣΕΠ</t>
  </si>
  <si>
    <t>ΑΣΕΠ</t>
  </si>
  <si>
    <t>Ανάπτυξη Ολοκληρωμένου Πληροφοριακού Συστήματος Κεντρικής Γεωπληροφοριακής Υποδομής  του Υπουργείου Αγροτικής Ανάπτυξης και Τροφίμων</t>
  </si>
  <si>
    <t>Β.1.2.7</t>
  </si>
  <si>
    <t>10η Επικαιροποίηση</t>
  </si>
  <si>
    <t>3η Επικαιροποίηση/
9η Επικαιροποίηση ως προς τους δικαιούχους</t>
  </si>
  <si>
    <t>Ενέργειες Τεχνικής Βοήθειας ΕΚΤ (μελέτες - αξιολόγηση)</t>
  </si>
  <si>
    <t>Β.1.2.8</t>
  </si>
  <si>
    <t>Υποδομή Συσσώρευσης, Τεκμηρίωσης και Διάθεσης Ψηφιακού Περιεχομένου μεγάλων δεδομένων με διασφάλιση διαλειτουργικότητας, μακροχρόνιας διατήρησης και ανοικτής πρόσβασης</t>
  </si>
  <si>
    <t>ΕΘΝΙΚΟ ΚΕΝΤΡΟ ΤΕΚΜΗΡΙΩΣΗΣ</t>
  </si>
  <si>
    <t>Εθνικό Σύστημα Καταγραφής Ακαδημαϊκών Τίτλων</t>
  </si>
  <si>
    <t>A τρίμηνο 2019</t>
  </si>
  <si>
    <t>Α τρίμηνο 2019</t>
  </si>
  <si>
    <t>Β τρίμηνο 2019
Προϋπόθεση η συνάφεια του έργου με την Εθνική Στρατηγική για τη Ψηφιακή Πολιτική (Απόφαση της ΓΓΨΠ)</t>
  </si>
  <si>
    <t>Β τρίμηνο 2019</t>
  </si>
  <si>
    <t>Μελέτη και πιλοτική εφαρμογή για την αποτελεσματική διαχείριση των κινδύνων στο Υπουργείο Αγροτικής Ανάπτυξης και Τροφίμων</t>
  </si>
  <si>
    <t>ΕΦΚΑ (πρώην ΙΚΑ)</t>
  </si>
  <si>
    <t>Ανάπτυξη συστήματος Διαχείρισης Καταγγελιών</t>
  </si>
  <si>
    <t>Γ τρίμηνο 2019
Προϋπόθεση η συνάφεια του έργου με την Εθνική Στρατηγική για τη Ψηφιακή Πολιτική (Απόφαση της ΓΓΨΠ)</t>
  </si>
  <si>
    <t>Δ  τρίμηνο 2019</t>
  </si>
  <si>
    <t>ΥΠΟΥΡΓΕΙΟ ΔΙΟΙΚΗΤΙΚΗΣ ΑΝΑΣΥΓΚΡΟΤΗΣΗΣ/ 
ΓΓ της Κυβέρνησης/ Σύνολο των Υπουργείων</t>
  </si>
  <si>
    <t>28.12.2018</t>
  </si>
  <si>
    <t>21.02.2019</t>
  </si>
  <si>
    <t>22.02.2019</t>
  </si>
  <si>
    <t>Α.1.1.7</t>
  </si>
  <si>
    <t>Α.1.1.8</t>
  </si>
  <si>
    <t>Ενίσχυση της λειτουργίας του μηχανισμού δημόσιας στατιστικής πληροφόρησης του Εθνικού Κέντρου Τεκμηρίωσης</t>
  </si>
  <si>
    <t xml:space="preserve">Προμήθεια Ολοκληρωμένου Πληροφοριακού Συστήματος (ΟΠΣ) Παρακολούθησης των Κρίσιμων Δεικτών Απόδοσης της Α.Α.Δ.Ε </t>
  </si>
  <si>
    <t>Δημιουργία μηχανισμού παρακολούθησης κρίσιμων δεικτών απόδοσης της Ανεξάρτητης Αρχής Δημοσίων Εσόδων</t>
  </si>
  <si>
    <t>Α.2.1.17</t>
  </si>
  <si>
    <t>Α.2.1.18</t>
  </si>
  <si>
    <t>Απλούστευση, ανασχεδιασμός και ηλεκτρονικοποίηση διαδικασιών του Υπουργείου Μεταναστευτικής Πολιτικής</t>
  </si>
  <si>
    <t>Υπουργείο Αγροτικής Ανάπτυξης και Τροφίμων</t>
  </si>
  <si>
    <t>Ανασχεδιασμός Διαδικασιών του
συστήματος διαχείρισης ποιότητας των εργαστηρίων του Υπουργείου Αγροτικής Ανάπτυξης και Τροφίμων</t>
  </si>
  <si>
    <t>Βελτίωση διαδικασιών Υπουργείου Αγροτικής Ανάπτυξης και Τροφίμων</t>
  </si>
  <si>
    <t>Ανασχεδιασμός Διαδικασιών του Υπουργείου Αγροτικής Ανάπτυξης και Τροφίμων</t>
  </si>
  <si>
    <t>Α.3.2.6</t>
  </si>
  <si>
    <t>ΑΝΕΞΑΡΤΗΤΗ ΑΡΧΗ</t>
  </si>
  <si>
    <t xml:space="preserve">Ενίσχυση της λειτουργίας των Ανεξάρτητων Αρχών </t>
  </si>
  <si>
    <t>Ολοκληρωμένο Πληροφοριακό σύστημα διαχείρισης αιτημάτων πολιτών, επιχειρήσεων, δημοσίων υπηρεσιών και λοιπών φορέων μέσω Διαδικτυακής Πύλης της ΑΠΔΠΧ</t>
  </si>
  <si>
    <t>Αρχή Καταπολέμησης της Νομιμοποίησης Εσόδων από Εγκληματικές Δραστηριότητες</t>
  </si>
  <si>
    <t>Επιτελική Δομή ΕΣΠΑ ΥΠΕΞ</t>
  </si>
  <si>
    <t xml:space="preserve">Εκσυγχρονισμός λειτουργίας της Κεντρικής Υπηρεσίας και των Αρχών Εξωτερικής Υπηρεσίας του Υπ.εξωτερικών μέσω βελτίωσης - επέκτασης των υποδομών του ΣΗΔΕ &amp; του συστήματος οικονομικής διαχείρισης του ΥΠΕΞ </t>
  </si>
  <si>
    <t>ΥΠΟΥΡΓΕΙΟ ΥΠΟΔΟΜΩΝ ΚΑΙ ΜΕΤΑΦΟΡΩΝ</t>
  </si>
  <si>
    <t>Σώμα Επιθεωρητών  - Ελεγκτών Υπουργείου Υποδομών και Μεταφορών (ΣΕΕΥΜΕ)</t>
  </si>
  <si>
    <t xml:space="preserve">Εκσυγχρονισμός και αναβάθμιση λειτουργίας του Σ.Ε.Ε.Υ.Μ.Ε. </t>
  </si>
  <si>
    <t>Επιτελική Δομή ΕΣΠΑ Υποδομών και Μεταφορών</t>
  </si>
  <si>
    <t>Εγκατάσταση και Λειτουργία Συστήματος Ηλεκτρονικής Διαχείρισης Εγγράφων και Ροής Εργασιών του Υπουργείου Υποδομών και Μεταφορών</t>
  </si>
  <si>
    <t>Γενική Δ/νση Οικονομικού και Επιτελικού Σχεδιασμού/Δ/νση Δημοσιονομικής Διαχείρισης/
Ελληνική Αστυνομία</t>
  </si>
  <si>
    <t>Ηλεκτρονική διαδικασία Διακίνησης Διαβαθμισμένων Πληροφοριών</t>
  </si>
  <si>
    <t>Β.1.1.24</t>
  </si>
  <si>
    <t>Β.1.1.25</t>
  </si>
  <si>
    <t>Β.1.1.26</t>
  </si>
  <si>
    <t>Β.1.1.27</t>
  </si>
  <si>
    <t>Προμήθεια  (ΟΠΣ) Εκπαίδευσης και Συστήματος Τηλεκπαίδευσης για τη Φορολογική και Τελωνειακή Ακαδημία της ΑΑΔΕ</t>
  </si>
  <si>
    <t>Υποδομές Ανεξάρτητης Αρχής Δημοσίων Εσόδων</t>
  </si>
  <si>
    <t>Υποδομές Υπουργείου Ναυτιλίας</t>
  </si>
  <si>
    <t>Οίκος Ναύτου</t>
  </si>
  <si>
    <t>Ολοκλήρωση του μετασχηματισμού των συστημάτων οργάνωσης και λειτουργίας του φορέα, μέσω απλούστευσης και ηλεκτρονικοποίησης διαδικασιών</t>
  </si>
  <si>
    <t>Υποδομές Υπουργείου Προστασίας του Πολίτη</t>
  </si>
  <si>
    <t>Απλούστευση, Αναδιοργάνωση και επιτάχυνση των Διοικητικών Διαδικασιών που αφορύν την ηλεκτρονική διακίνηση του υλικού σημάνσεως των σεσημασμένων και καταχωρημένων ατόμων των Εγκληματολογικών Υπηρεσιών</t>
  </si>
  <si>
    <t>Σύστημα αδιάβλητων προαγωγικών εξετάσεων αστυνομικού προσωπικού, πλήρως ηλεκτρονικοποιημένο</t>
  </si>
  <si>
    <t>Γενική Γραμματεία Πολιτικής Προστασίας</t>
  </si>
  <si>
    <t>Ανάπτυξη διαδικτυακού πληροφοριακού συστήματος "Γεωπύλη Πολιτικής Προστασίας"</t>
  </si>
  <si>
    <t xml:space="preserve">Πληροφορική Υποδομή Υπουργείου Μεταναστευτικής Πολιτικής για τη βελτίωση των διαδικασιών του </t>
  </si>
  <si>
    <t>Υποδομές Υπουργείου Μεταναστευτικής Πολιτικής</t>
  </si>
  <si>
    <t>ΕΦΕΤ</t>
  </si>
  <si>
    <t>Ψηφιακός μετασχηματισμός Ενιαίου φορέα ελέγχου τροφίμων</t>
  </si>
  <si>
    <t xml:space="preserve">ΥΠΟΥΡΓΕΙΟ ΕΘΝΙΚΗΣ ΑΜΥΝΑΣ </t>
  </si>
  <si>
    <t xml:space="preserve">Δημιουργία υποδομών ηλεκτρονικής διακυβέρνησης για την υποστήριξη των επιχειρησιακών λειτουργικών μονάδων υγείας </t>
  </si>
  <si>
    <t>Ολοκληρωμενο Πληροφοριακο Σύστημα Υγείας Ενόπλων Δυνάμεων</t>
  </si>
  <si>
    <t>Τροποποίηση δράσης Β.1.1.14</t>
  </si>
  <si>
    <t>Β.2.1.15</t>
  </si>
  <si>
    <t>Βελτίωση διαδικασιών Υπουργείου Προστασίας του Πολίτη</t>
  </si>
  <si>
    <t>Υπουργείο Προστασίας του Πολίτη</t>
  </si>
  <si>
    <t>Προτυποποίηση και αναμόρφωση υποδειγμάτων εγγράφων που αφορούν σε διαδικασίες ποινικές ή αμιγώς διοικητικού χαρακτήρα</t>
  </si>
  <si>
    <t>Ψηφιοποίηση διαχρονικού αρχείου αεροφωτογραφιών της ΓΥΣ - Ανάπτυξη και παροχή υπηρεσιών</t>
  </si>
  <si>
    <t>Γ.2.1.9</t>
  </si>
  <si>
    <t>Δράσεις ανάπτυξης γνώσεων και δεξιοτήτων για το Πολιτικό Προσωπικό του ΥΠΕΘΑ</t>
  </si>
  <si>
    <t>11η Επικαιροποίηση</t>
  </si>
  <si>
    <t>Β΄Τρίμηνο 2019</t>
  </si>
  <si>
    <t>Α.2.1.19</t>
  </si>
  <si>
    <t>Αρχή Προστασίας Δεδομένων Προσωπικού Χαρακτήρα</t>
  </si>
  <si>
    <t>14.3.2019</t>
  </si>
  <si>
    <t>Αρνητική γνώμη ΓΓΨΠ (5623/2019/05-04-2019)</t>
  </si>
  <si>
    <t>Β τρίμηνο 2016
Αρνητική γνώμη ΓΓΨΠ (5623/2019/05-04-2019)</t>
  </si>
  <si>
    <t>Εγκρίθηκε από ΓΓΨΠ (3476/2019/27-02-2019)</t>
  </si>
  <si>
    <t>Εγκρίθηκε από ΓΓΨΠ (3477/2019/27-02-2019)</t>
  </si>
  <si>
    <t>Έγκριση από ΓΓΨΠ: 15-04-2019</t>
  </si>
  <si>
    <t>2.5.2019</t>
  </si>
  <si>
    <t xml:space="preserve">Υποστήριξη Μεταρρύθμισης Νέων Δομών, Κέντρα Εκπαιδευτικής και Συμβουλευτικής Υποστήριξης (ΚΕΣΥ) </t>
  </si>
  <si>
    <t>Επιτελική Δομή ΕΣΠΑ Τομέα Παιδείας του Υπουργείου Παιδείας, Έρευνας &amp; Θρησκευμάτων</t>
  </si>
  <si>
    <t>Ενίσχυση και επιτάχυνση των διαδικασιών συγχωνεύσεων και καταργήσεων Α.Ε.Ι.</t>
  </si>
  <si>
    <t>ΑΕΙ</t>
  </si>
  <si>
    <t>Αναβάθμιση και βελτίωση των ηλεκτρονικών υπηρεσιών Τριτοβάθμιας Εκπαίδευσης</t>
  </si>
  <si>
    <t>12η Επικαιροποιήση</t>
  </si>
  <si>
    <t>3η Επικαιροποίηση/
7η Επικαιροποίηση ως προς τους δικαιούχους
12η Επικαιροποίηση ως προς τους δικαιούχους</t>
  </si>
  <si>
    <t>ΕΥΔ ΕΠ ΜΔΤ, Επιτελική Δομή ΕΣΠΑ Υπ. Εσωτερικών, Επιτελική Δομή ΕΣΠΑ Υπ. Υγείας, Επιτελική δομή ΕΣΠΑ τομέα Τεχνολογιών και Πληροφορικής, ΕΑΔΗΣΥ</t>
  </si>
  <si>
    <t>25/4/2016 
22/11/2017
3/6/2019</t>
  </si>
  <si>
    <t>06.06.2019</t>
  </si>
  <si>
    <t>3 MIS</t>
  </si>
  <si>
    <t>Καθιέρωση και εφαρμογή προτύπων ποιότητας των μονάδων ψυχικής υγείας - Ολοκλήρωση (Δράση 1)/ΑΝΑΠΤΥΞΗ ΚΑΙ ΕΦΑΡΜΟΓΗ ΠΡΟΤΥΠΩΝ ΠΟΙΟΤΗΤΑΣ ΣΤΙΣ ΜΟΝΑΔΕΣ ΨΥΧΙΚΗΣ ΥΓΕΙΑΣ ΜΕ ΣΤΟΧΟ ΤΗΝ ΒΕΛΤΙΩΣΗ ΤΗΣ ΠΟΙΟΤΗΤΑΣ ΤΩΝ ΥΠΗΡΕΣΙΩΝ ΨΥΧΙΚΗΣ ΥΓΕΙΑΣ</t>
  </si>
  <si>
    <t>Καθιέρωση και εφαρμογή προτύπων ποιότητας των μονάδων ψυχικής υγείας - Ολοκλήρωση επικαιροποιημένο έντυπο εξειδίκευσης/ΑΝΑΠΤΥΞΗ ΚΑΙ ΕΦΑΡΜΟΓΗ ΠΡΟΤΥΠΩΝ ΠΟΙΟΤΗΤΑΣ ΣΤΙΣ ΜΟΝΑΔΕΣ ΨΥΧΙΚΗΣ ΥΓΕΙΑΣ ΜΕ ΣΤΟΧΟ ΤΗΝ ΒΕΛΤΙΩΣΗ ΤΗΣ ΠΟΙΟΤΗΤΑΣ ΤΩΝ ΥΠΗΡΕΣΙΩΝ ΨΥΧΙΚΗΣ ΥΓΕΙΑΣ</t>
  </si>
  <si>
    <t>ΟΡΓΑΝΩΣΗ ΥΠΗΡΕΣΙΩΝ ΓΙΑ ΤΗΝ ΕΝΣΩΜΑΤΩΣΗ, ΠΑΡΑΚΟΛΟΥΘΗΣΗ ΚΑΙ ΑΞΙΟΛΟΓΗΣΗ ΤΩΝ ΠΟΛΙΤΙΚΏΝ ΙΣΟΤΗΤΑΣ ΣΕ ΟΛΟ ΤΟ ΕΥΡΟΣ ΤΗΣ ΔΗΜΟΣΙΑΣ ΔΙΟΙΚΗΣΗΣ/Εξειδικευμένη υποστήριξη του Μηχανισμού - Δομής Παρακολούθησης  της Ισότητας των Φύλων</t>
  </si>
  <si>
    <t>Κωδικοποιήσεις του κανονιστικού πλαισίου (υποέργο 3 του έργου  25)/Δράσεις Κωδικοποίησης του Κανονιστικού πλαισίου των ΟΤΑ Α και Β βαθμού</t>
  </si>
  <si>
    <t>Αναδιοργάνωση του συστήματος συλλογής ληξιπροθέσμων οφειλών/Αυτοματοποίηση και κεντρικοποίηση διαδικασιών και ανάπτυξη εργαλείων για την αποδοτικότερη διαχείριση και συλλογή οφειλώ</t>
  </si>
  <si>
    <t xml:space="preserve">Δημιουργία εργαλείων και Ορισμός Διαδικασιών για την Καταγραφή των Αστέγων </t>
  </si>
  <si>
    <t>Ανάπτυξη εφαρμογών για την παροχή ηλεκτρονικών υπηρεσιών προς τους πολίτες και προμήθεια εξοπλισμού για την υποστήριξη των ηλεκτρονικών υπηρεσιών. /ΗΛΕΚΤΡΟΝΙΚΕΣ ΥΠΗΡΕΣΙΕΣ ΤΩΝ ΣΩΜΑΤΩΝ ΑΣΦΑΛΕΙΑΣ ΤΟΥ ΥΠΟΥΡΓΕΙΟΥ ΠΡΟΣΤΑΣΙΑΣ ΤΟΥ ΠΟΛΙΤΗ</t>
  </si>
  <si>
    <t>Καταπολέμηση της Εισφοροδιαφυγής και Εισφοροαποφυγής στο ΙΚΑ/ΕΤΑΜ/Καταπολέμηση της Εισφοροδιαφυγής και Εισφοροαποφυγής στον ΕΦΚΑ</t>
  </si>
  <si>
    <t>Έκδοση σύνταξης σε μία ημέρα/Ανάπτυξη συστημάτων και εφαρμογών, υπηρεσίες ψηφιοποίησης, παροχή ηλεκτρονικών υπηρεσιών για την υποστήριξη της άμεσης απονομής σύνταξης στο σύνολο των ασφαλισμένων του ΕΦΚΑ (πρώην " Έκδοση Σύνταξης σε μία ημέρα ", κωδικός ΟΠΣ: 377120</t>
  </si>
  <si>
    <t>Παρατηρητήριο (υποέργο 4&amp;7&amp;8&amp;9 του έργου  25)/Aναβάθμιση και αξιοποίηση της παρεχόμενης οικονομικής πληροφόρησης από τους Οργανισμούς Τοπικής Αυτοδιοίκησης</t>
  </si>
  <si>
    <t>«Ενοποίηση και ολοκληρωμένη πληροφοριακή υποστήριξη όλων των δομών που συνιστούν τον Ενοποιημένο Φορέα Κοινωνικής Ασφάλισης (ΕΦΚΑ)»/Κρίσιμες Μηχανογραφικές Εφαρμογές για την έναρξη λειτουργίας του ΕΦΚΑ και εξυπηρέτηση ασφαλισμένων</t>
  </si>
  <si>
    <t>Δράσεις αναβάθμισης της λειτουργίας της ΑΔΕΔΥ/Δράσεις ενίσχυσης της επιχειρησιακής και διοικητικής ικανότητας των δομών και των μελών της ΑΔΕΔΥ</t>
  </si>
  <si>
    <t>Ενιαίο Πλαίσιο Αυθενικοποίησης  (ΕΠΛΑ - eAuth-PKI)/Αναβάθμιση και Επέκταση Υποδομής Δημοσίου Κλειδιού Ελληνικού Δημοσίου</t>
  </si>
  <si>
    <t xml:space="preserve">
393300</t>
  </si>
  <si>
    <t>PHASING</t>
  </si>
  <si>
    <t>μεταφερόμενο ΨΣ</t>
  </si>
  <si>
    <t>Δημιουργία υποδομών Ηλεκτρονικής Διακυβέρνησης για την υποστήριξη των επιχειρησιακών λειτουργιών μονάδων υγείας του ΕΣΥ /Ενιαίο Πληροφοριακό Σύστημα για την Υποστήριξη των Επιχειρησιακών Λειτουργιών Μονάδων Υγείας του ΕΣ</t>
  </si>
  <si>
    <t>εκχωρούμενο ΕΥΔΕ-ΤΠΕ</t>
  </si>
  <si>
    <t>ΑΠΟΡΡΙΨΗ ΑΙΤΗΜΑΤΟΣ ΧΡΜΑΤΟΔΟΤΗΣΗΣ</t>
  </si>
  <si>
    <t>1
23</t>
  </si>
  <si>
    <t>16.10.2015
22.09.2017</t>
  </si>
  <si>
    <t>Έρευνες, δημιουργία δικτύων, υποστήριξη ΚΟΙΣΠΕ (Δράσεις 7, 8, 9)/Ολοκληρωμένο πρόγραμμα παρέμβασης για την υποστήριξη των Κοινωνικών Συνεταιρισμών (ΚοιΣΠΕ του αρθ. 12 του Ν.2716/1999) στην κατεύθυνση βελτίωσης της διοικητικής και διαχειριστικής τους ικανότητας</t>
  </si>
  <si>
    <t>Υποστηρικτικές ενέργειες για διοικητική και οργανωτική υποστήριξη των Τομεακών Επιτροπών Ψυχικής Υγείας σε σύνδεση με τις ΥΠΕ ως μόνιμος μηχανισμός υποστήριξής τους (υπο-Δράσεις 4.4, 4.5, Δράση 5)/Υποστήριξη διοικητικών και οργανωτικών μεταβολών στη Διοίκηση Υπηρεσιών Ψυχικής Υγείας - Τομεακών Επιτροπών και Οργάνων του Ν.4461/2017 που συνδέονται με τις Υ.ΠΕ.</t>
  </si>
  <si>
    <t>40
46</t>
  </si>
  <si>
    <t>28.12.2018
17.10.2019</t>
  </si>
  <si>
    <t>Α.2.2.10</t>
  </si>
  <si>
    <t>Λειτουργία Κινητών Ομάδων Πρωτοβάθμιας Φροντίδας Υγείας (ΚΟΜΥ) για την υποστήριξη των δομών της ΠΦΥ του ΕΣΥ στις αγροτικές και ημιαστικές περιοχές της επικράτειας</t>
  </si>
  <si>
    <t>13η επικαιροποίηση</t>
  </si>
  <si>
    <t>Αφορά στο ήδη ενταγμένο έργο με mis 5007917 με αύξηση φυσικού και οικονομικού αντικειμένου κατά 440.000 για να συμπεριληφθούν δράσεις ψηφιοποίησης αρχείου.</t>
  </si>
  <si>
    <t>Αύξηση φυσικού και οικονομικού αντικειμένου για τις καταρτίσεις από 01/01/2020 έως 31-12-2023</t>
  </si>
  <si>
    <t>Αύξηση φυσικού και οικονομικού αντικειμένου για τις εκπαιδευτικές σειρές από 01/01/2020 έως 31-12-2023.</t>
  </si>
  <si>
    <t>δράσεις συνεχιζόμενης κατάρτισης 2022-2023</t>
  </si>
  <si>
    <t>αύξηση φυσικού και οικονομικού αντικειμένου για 40.000 επιμορφούμενους για το χρονικό διάστημα 2022-2023</t>
  </si>
  <si>
    <t>αύξηση φυσικού και οικονομικού αντικειμένου για το 5010844 με τίτλο "ΔΡΑΣΕΙΣ ΠΑΡΑΓΩΓΗΣ ΣΤΕΛΕΧΩΝ ΤΑΧΕΙΑΣ ΕΞΕΛΙΞΗΣ ΓΙΑ ΤΙΣ ΑΝΑΓΚΕΣ ΤΟΥ ΔΗΜΟΣΙΟΥ ΤΟΜΕΑ-Β΄ΦΑΣΗ" και τις νέες σειρές προεισαγωγικής εκπαίδευσης για τα έτη 2022 και 2023</t>
  </si>
  <si>
    <t>Ο συνολικός προυπολογισμός της δράσης ανέρχεται σε 69.000.000. Στην εξειδίκευση συμπεριλμαβάνεται το επιλέξιμο ποσό στο ΕΠ ΜΔΤ (13η επικαιροποίηση)</t>
  </si>
  <si>
    <t>14
35
47</t>
  </si>
  <si>
    <t>35
47</t>
  </si>
  <si>
    <t>22.9.2016
26.9.2018
26-11-2019</t>
  </si>
  <si>
    <t>5032962
5038738</t>
  </si>
  <si>
    <t xml:space="preserve">ΣΥΝΕΧΙΖΟΜΕΝΗ </t>
  </si>
  <si>
    <t>Ανασχεδιασμός και Ψηφιοποίηση Υποστηρικτικών διαδικασιών ΟΠΕΚΑ</t>
  </si>
  <si>
    <t>14η επικαιροποίηση</t>
  </si>
  <si>
    <t>Α.2.1.22</t>
  </si>
  <si>
    <t>Α.2.2.11</t>
  </si>
  <si>
    <t>ΥΠΟΥΡΓΕΙΟ ΥΓΕΙΑΣ/ΕΟΔΥ</t>
  </si>
  <si>
    <t>Α.1.2.3</t>
  </si>
  <si>
    <t xml:space="preserve">Δράσεις κωδικοποίησης της νομοθεσίας, μείωσης της πολυνομίας και κακονομίας στο πλαίσιο του Εθνικού Προγράμματος Απλούστευσης Διαδικασιών </t>
  </si>
  <si>
    <t>ΓΕΝΙΚΗ ΓΡΑΜΜΑΤΕΙΑ ΨΗΦΙΑΚΗΣ ΔΙΑΚΥΒΕΡΝΗΣΗΣ ΚΑΙ ΑΠΛΟΥΣΤΕΥΣΗΣ ΔΙΑΔΙΚΑΣΙΩΝ (ΓΓΨΔΑΔ)</t>
  </si>
  <si>
    <t xml:space="preserve">Δράσεις εφαρμογής αναδιοργανώσεων των φορέων του Δημόσιου Τομέα και βελτίωσης της λειτουργίας του στο πλαίσιο του Εθνικού Προγράμματος Απλούστευσης Διαδικασιών </t>
  </si>
  <si>
    <t>ΟΠΕΚΑ</t>
  </si>
  <si>
    <t>Εθνικό Πρόγραμμα Απλούστευσης Διαδικασιών (ΕΠΑΔ)</t>
  </si>
  <si>
    <t>Δράσεις μείωσης διοικητικών βαρών, απλούστευσης και προτυποποίησης υπηρεσιών προς τους πολίτες και τις επιχειρήσεις στο πλαίσιο του Εθνικού Προγράμματος Απλούστευσης Διαδικασιών</t>
  </si>
  <si>
    <t>Εθνική  Αρχή Διαφάνειας</t>
  </si>
  <si>
    <t>Δράσεις ενίσχυσης του ελεγκτικού έργου της Εθνικής Αρχής Διαφάνειας</t>
  </si>
  <si>
    <t>Α.1.1.9</t>
  </si>
  <si>
    <t>Δράσεις για την  καταπολέμηση της εμπορίας ανθρώπων</t>
  </si>
  <si>
    <t>Δράσεις ΥΠΕΞ για την  καταπολέμηση της εμπορίας ανθρώπων</t>
  </si>
  <si>
    <t>διαγραφή και μεταφορά στη δράση Α.1.1.1</t>
  </si>
  <si>
    <t>ΕΥΔΕ ΕΣΩΤΕΡΙΚΩΝ</t>
  </si>
  <si>
    <t xml:space="preserve">«ΨΗΦΙΑΚΗ ΠΥΛΗ ΒΙΒΛΙΟΘΗΚΗΣ ΘΕΜΑΤΩΝ ΙΣΟΤΗΤΑΣ ΚΑΙ ΦΥΛΟΥ» </t>
  </si>
  <si>
    <t>Δράσεις Ινστιτούτου Τεκμηρίωση Έρευνας και Καινοτομιών (ΙΤΕΚ) του ΕΚΔΔΑ</t>
  </si>
  <si>
    <t xml:space="preserve">ΥΠΟΥΡΓΕΙΟ ΨΗΦΙΑΚΗΣ ΔΙΑΚΥΒΕΡΝΗΣΗΣ/ΓΕΝΙΚΗ ΓΡΑΜΜΑΤΕΙΑ ΨΗΦΙΑΚΗΣ ΔΙΑΚΥΒΕΡΝΗΣΗΣ ΚΑΙ ΑΠΛΟΥΣΤΕΥΣΗΣ ΔΙΑΔΙΚΑΣΙΩΝ </t>
  </si>
  <si>
    <t>Κεντρική Υποδομή Ανταλλαγής Εγγράφων μεταξύ των φορέων της Κεντρικής Κυβέρνησης με προηγμένες ψηφιακές υπογραφές</t>
  </si>
  <si>
    <t>Β.1.1.28</t>
  </si>
  <si>
    <t>Φορέας Παρακολούθησης</t>
  </si>
  <si>
    <t>Β.1.1.29</t>
  </si>
  <si>
    <t>Γ.1.1.3</t>
  </si>
  <si>
    <t>Δράσεις του Υπουργείου Εσωτερικών για το ανθρώπινο δυναμικό της Δημόσιας Διοίκησης</t>
  </si>
  <si>
    <t>Δημιουργία Βάσης Δεδομένων για τη συσχέτιση και διασύνδεση μεταπτυχιακών τίτλων σπουδών των υποψηφίων με τις προκηρυσσόμενες θέσεις ευθύνης σύμφωνα με τις αρμοδιότητές τους</t>
  </si>
  <si>
    <t>Ανάρτηση υπηρεσιακών μεταβολών στο μητρώο ανθρώπινου δυναμικού δημοσίου τομέα</t>
  </si>
  <si>
    <t>Εισαγωγή του μοντέλου της Τηλεργασίας στον Δημόσιο Τομέα</t>
  </si>
  <si>
    <t>ΑΡΧΙΚΗ ΕΚΠΑΙΔΕΥΣΗ ΥΠΟΨΗΦΙΩN ΑΚΟΛΟΥΘΩΝ ΠΡΕΣΒΕΙΑ, Σειρές  ΚΣΤ΄ Κ’, ΚΗ</t>
  </si>
  <si>
    <t xml:space="preserve">ΣΥΝΕΧΙΖΟΜΕΝΗ ΚΑΤΑΡΤΙΣΗ  ΥΠΑΛΗΛΩΝ ΥΠΕΞ </t>
  </si>
  <si>
    <t xml:space="preserve">Για την εισαγωγική αντιστοιχεί το ποσό 2.590.000.
Για την συνεχιζόμενη αντιστοιχεί το ποσό ύψους 1.285.000 </t>
  </si>
  <si>
    <t>357056- συνεχιζόμενη</t>
  </si>
  <si>
    <t>357057-προεισαγωγική</t>
  </si>
  <si>
    <t xml:space="preserve">Α' Φάση Εξειδίκευσης 
Η ρήτρα ευελιξίας στην 3η Επικαιροποίηση με μείωση πρ/σμού της δράσης στον ΘΑ ΙΙ. 
</t>
  </si>
  <si>
    <t>ΣΥΝΕΧΙΖΟΜΕΝΗ</t>
  </si>
  <si>
    <t>357057-συνεχιζόμενη</t>
  </si>
  <si>
    <t xml:space="preserve">Ψηφιακή αναβάθμιση Μετοχικού Ταμείου Στρατού </t>
  </si>
  <si>
    <t>Β.1.1.30</t>
  </si>
  <si>
    <t>Ψηφιακη αναβάθμιση του Νομικού Συμβουλίου του Κράτους</t>
  </si>
  <si>
    <t xml:space="preserve">Ψηφιακη αναβάθμιση του Νομικού Συμβουλίου του Κράτους </t>
  </si>
  <si>
    <t>Γ.2.1.10</t>
  </si>
  <si>
    <t>Δράσεις προεισαγωγικής εκπαίδευσης για την ανάπτυξη γνώσεων δεξιοτήτων και ικανοτήτων του ανθρώπινου δυναμικού του Δημόσιου Τομέα</t>
  </si>
  <si>
    <t>προεισαγωγική εκπαίδευση</t>
  </si>
  <si>
    <t>Β.1.1.31</t>
  </si>
  <si>
    <t>Α.2.2.12</t>
  </si>
  <si>
    <t>Δράσεις ψηφιακής αναβάθμισης Ολοκληρωμένου Συστήματος Διαχείρισης Δικαστικών Υποθέσεων Διοικητικής Δικαιοσύνης (ΟΣΔΔΥ ΔΔ)</t>
  </si>
  <si>
    <t>Ανάπτυξη κεντρικής υποδομής ανταλλαγής εγγράφων φορέων κεντρικής κυβέρνησης</t>
  </si>
  <si>
    <t>Αφορά στο ΣΤΥ ΣΥΖΕΥΞΙΣ</t>
  </si>
  <si>
    <t>μεταφορά σε προεισαγωγική (14η επικαιροποίηση)</t>
  </si>
  <si>
    <t>προεισαγωγική (μεταφορά από συνεχιζόμενη και επικαιροποίηση) κατά την 14η επικαιροποίηση</t>
  </si>
  <si>
    <t>Προεισαγωγική (Υποέργο 4) (14η επικαιροποίηση)</t>
  </si>
  <si>
    <t>Α.1.1.10</t>
  </si>
  <si>
    <t>Θεσμός του Νομικού Παραστάτη</t>
  </si>
  <si>
    <t xml:space="preserve">Δημιουργία μηχανισμών και εργαλείων για τη βελτίωση της λειτουργίας της δικαιοσύνης  </t>
  </si>
  <si>
    <t>β τρίμηνο 2020</t>
  </si>
  <si>
    <t>5000245
5000275
5010844</t>
  </si>
  <si>
    <t>Ενίσχυση λειτουργίας της Αρχής Καταπολέμησης της Νομιμοποίησης Εσόδων από Εγκληματικές Δραστηριότητες</t>
  </si>
  <si>
    <t>15η επικαιροποίηση</t>
  </si>
  <si>
    <t>Διεπιστημονικός Οργανισμός Αναγνώρισης Τίτλων Ακαδημαϊκών και Πληροφόρησης</t>
  </si>
  <si>
    <t>μεταφορά φυσικού αντικείμενου στην Α.3.2.6</t>
  </si>
  <si>
    <t>μεταφορά φυσικού και οικονομικού αντικειμένου από Β.1.1.1</t>
  </si>
  <si>
    <t>Α.1.1.11</t>
  </si>
  <si>
    <t>Ανάπτυξη Εθνικής Στρατηγικής για τη Δημόσια Υγεία</t>
  </si>
  <si>
    <t>ΕΘΝΙΚΗ ΣΤΡΑΤΗΓΙΚΗ ΔΗΜΟΣΙΑΣ ΥΓΕΙΑΣ ΜΕ ΕΜΦΑΣΗ ΣΤΟΥΣ ΛΟΙΜΟΓΟΝΟΥΣ ΠΑΡΑΓΟΝΤΕΣ (π.χ SARS – CοV-2)</t>
  </si>
  <si>
    <t>Β.1.1.32</t>
  </si>
  <si>
    <t>Απλοποίηση της Διαδικασίας Αναγνώρισης Ελληνικών Μουσείων</t>
  </si>
  <si>
    <t>Β.2.1.16</t>
  </si>
  <si>
    <t>Ψηφιοποίηση Τεκμηρίων της Βιβλιοθήκης της Βουλής των Ελλήνων</t>
  </si>
  <si>
    <t>Υπηρεσία Εφαρμογής Ευρωπαϊκών Προγραμμάτων (ΥΕΕΠ)</t>
  </si>
  <si>
    <t>Προσθήκη της Ιεράς Αρχιεπισκοπής Αθηνών ως δικαιούχος και αύξηση του φυσικού και οικονομικού αντικειμένου κατά 248.000</t>
  </si>
  <si>
    <t>ΒΟΥΛΗ ΤΩΝ ΕΛΛΗΝΩΝ</t>
  </si>
  <si>
    <t>Τροποποίηση / Προσθήκη φυσικοού αντικειμένου (Επιμόρφωση ΔΕ)</t>
  </si>
  <si>
    <t>02_ΜΔΤ</t>
  </si>
  <si>
    <t>04_ΜΔΤ</t>
  </si>
  <si>
    <t>Γ' Τρίμηνο 2020</t>
  </si>
  <si>
    <t>17/10/2018
14/3/2019 (1η Τροποποίηση)
7/6/2019 (2η Τροποποίηση)
20/12/2019 (3η Τροποποίηση)
16/03/2020 (4η Τροποποίηση) 22/04/2020
(5η Τροποποίηση)</t>
  </si>
  <si>
    <t>Γ΄ Τρίμηνο 2020</t>
  </si>
  <si>
    <t>31/7/2018
01/10/2018 (1η Τροποποίηση)
22/02/2019 (2η Τροποποίηση)
07/06/2019(3η Τροποποίηση</t>
  </si>
  <si>
    <t>10/10/2018  (ΟΕ 18/10/2018)
27/02/2019 (1η Τροποποίηση)
02/05/2019 (2η Τροποποίηση)
28/11/2019 (3η Τροποποίηση)
17/03/2020 (4η Τροποποίηση) 
03/06/2020
(5η Τροποποίηση)</t>
  </si>
  <si>
    <t>Β' Τρίμηνο 2019</t>
  </si>
  <si>
    <t>Γ' τρίμηνο 2020</t>
  </si>
  <si>
    <t>Α' Τρίμηνο 2020</t>
  </si>
  <si>
    <t>26.9.2018 26-11-2019</t>
  </si>
  <si>
    <t>Α' τρίμηνο 2020</t>
  </si>
  <si>
    <t>2ο δεκαπενθήμερο Μαίου 2020</t>
  </si>
  <si>
    <t>Απλούστευση διαδιακασιών/ Ψηφιοποίηση φυσικού αρχείου ΔΟΑΤΑΠ / Ένταξη στη διαλειτουργικότητα</t>
  </si>
  <si>
    <t>Α τρίμηνο 2016</t>
  </si>
  <si>
    <t>Δ' Τρίμηνο 2015</t>
  </si>
  <si>
    <t>«ΠΡΟΕΙΣΑΓΩΓΙΚΗ ΕΚΠΑΙΔΕΥΣΗ ΕΣΔι 2020 – 2023»</t>
  </si>
  <si>
    <t>Γ΄Τρίμηνο 2020</t>
  </si>
  <si>
    <t>15.06.2018</t>
  </si>
  <si>
    <t>ΕΝΙΣΧΥΣΗ ΤΗΣ ΕΠΙΤΕΛΙΚΗΣ ΛΕΙΤΟΥΡΓΙΑΣ ΤΗΣ ΓΕΝΙΚΗΣ ΓΡΑΜΜΑΤΕΙΑΣ ΑΝΘΡΩΠΙΝΟΥ ΔΥΝΑΜΙΚΟΥ ΔΗΜΟΣΙΟΥ ΤΟΜΕΑ</t>
  </si>
  <si>
    <t>Μεταφορά Δράσης σε Α.1.1.12</t>
  </si>
  <si>
    <t xml:space="preserve">αύξηση φυσικού και οικονομικού αντικειμένου για κατάρτιση ΔΕ </t>
  </si>
  <si>
    <t>ΔΡΑΣΕΙΣ ΤΟΥ ΙΝΣΤΙΤΟΥΤΟΥ ΤΕΚΜΗΡΙΩΣΗΣ ΕΡΕΥΝΑΣ ΚΑΙ ΚΑΙΝΟΤΟΜΙΩΝ (ΙΤΕΚ) ΤΟΥ ΕΚΔΔΑ</t>
  </si>
  <si>
    <t>15η Επικαιροποίηση</t>
  </si>
  <si>
    <t>Καταγραφή και αξιολόγηση της Εκκλησιαστικής Ακίνητης Περιουσίας</t>
  </si>
  <si>
    <t>Α.2.1.24</t>
  </si>
  <si>
    <t>Α.1.1.12</t>
  </si>
  <si>
    <t>Δράσεις κατάρτισης της Γενικής Γραμματείας Αντεγκληματικής Πολιτικής</t>
  </si>
  <si>
    <t>Ενθάρρυνση και υποστήριξη της συμμετοχής των γυναικών σε θέσεις πολιτικής ευθύνης και εκπροσώπησης σε εθνικό και ευρωπαϊκό επίπεδο πολιτικής</t>
  </si>
  <si>
    <t>5000245
5000275</t>
  </si>
  <si>
    <t>ΕΡΓΟ ΣΗΜΑΙΑ</t>
  </si>
  <si>
    <t>ΕΡΓΟ ΣΗΜΑΙΑ - Α' Φάση Εξειδίκευσης 
Η ρήτρα ευελιξίας στην 3η Επικαιροποίηση με μείωση πρ/σμού της δράσης στον ΘΑ ΙΙ</t>
  </si>
  <si>
    <t xml:space="preserve">ΕΡΓΟ ΣΗΜΑΙΑ - απένταξη </t>
  </si>
  <si>
    <t>ΕΡΓΟ ΣΗΜΑΙΑ -Τροποποίηση φυσικού και οικονομικού αντικειμένου</t>
  </si>
  <si>
    <t>ΕΡΓΟ ΣΗΜΑΙΑ -Α' Φάση Εξειδίκευσης 
Η ρήτρα ευελιξίας στην 3η Επικαιροποίηση με μείωση πρ/σμού της δράσης στον ΘΑ ΙΙ</t>
  </si>
  <si>
    <t xml:space="preserve">Αφορά στο ΣΤΥ ΣΥΖΕΥΞΙΣ. Προσαρμογή οικονομικού αντικειμένου στο ΤΕΠ </t>
  </si>
  <si>
    <t>μεταφερόμενο ΨΣ 
εκχωρούμενο σε ΕΥΔΕ-ΤΠΕ</t>
  </si>
  <si>
    <t>Αφαιρέθηκε από τον κάθετο τομέα πολιτικής του δικαιοσύνης, δυνάμει του Π.Δ. 81/2019, με το οποίο μεταφέρθηκε η αρμοδιότητα  από το Υπουργείο Δικαιοσύνης στο Υπουργείο του Προστασίας του Πολίτη.</t>
  </si>
  <si>
    <t>Τροποποίηση  ΤΔΠΠ ως προς το φυσικό και οικονομικό αντικείμενο (ενεργοποίηση προαίρεσης) που υπερβαίνει το διαθέσιμο της πρ16. να γίνει προσαρμογή σε επόμενη εξειδίκευση</t>
  </si>
  <si>
    <t>Αφαιρέθηκε από τον κάθετο τομέα πολιτικής του δικαιοσύνης, δυνάμει του Π.Δ. 81/2019, με το οποίο μεταφέρθηκε η αρμοδιότητα  από το Υπουργείο Δικαιοσύνης στο Υπουργείο του Προστασίας του Πολίτη.
εκχωρούμενο ΕΥΔΕ-ΤΠΕ.</t>
  </si>
  <si>
    <t>05_ΜΔΤ</t>
  </si>
  <si>
    <t>Ψηφιοποίηση αρχείου και ενοποιημένες υπηρεσίες διαλειτουργικότητας Mετοχικού Ταμείου Στρατού/Ψηφιακή αναβάθμιση Μετοχικού Ταμείου Στρατού</t>
  </si>
  <si>
    <t xml:space="preserve">Έιχε ενεργοποιθεί με την Πρ34/31-07-2018, προ εκχώρησης </t>
  </si>
  <si>
    <t>03_ΜΔΤ</t>
  </si>
  <si>
    <t>5063740</t>
  </si>
  <si>
    <t>α τρίμηνο 2020</t>
  </si>
  <si>
    <t>ΕΥΔ ΕΠ ΜΔΤ, Επιτελική Δομή ΕΣΠΑ Υπ. Εσωτερικών, Επιτελική Δομή ΕΣΠΑ Υπ. Υγείας, Επιτελική δομή ΕΣΠΑ τομέα Τεχνολογιών και Πληροφορικής, Ιερά Αρχιεπισκοπή Αθηνών
ΚτΠ ΑΕ, Ιερά Αρχιεπισκοπή Αθηνών, Υπουργείο Ψηφιακής Διακυβέρνησης</t>
  </si>
  <si>
    <t>Α.2.1.20</t>
  </si>
  <si>
    <t>Α.2.1.21</t>
  </si>
  <si>
    <t>Α.2.1.23</t>
  </si>
  <si>
    <t>Γ.2.1.11</t>
  </si>
  <si>
    <t>Δράσεις ανάπτυξης δεξιοτήτων και ικανοτήτων ανθρώπινου δυναμικού του ΕΚΑΒ.</t>
  </si>
  <si>
    <t>ΕΚΑΒ</t>
  </si>
  <si>
    <t>Δράσεις ανάπτυξης δεξιοτήτων και ικανοτήτων ανθρώπινου δυναμικού, διασωστών πληρωμάτων ασθενοφόρων του ΕΚΑΒ</t>
  </si>
  <si>
    <t xml:space="preserve">16η επικαιροποίηση </t>
  </si>
  <si>
    <t>Προγραμματισμός προσκλήσεων</t>
  </si>
  <si>
    <t>Γ΄τρίμηνο του 2020</t>
  </si>
  <si>
    <t>τροποποίηση πρόσκλησης 49</t>
  </si>
  <si>
    <t>Γ΄τρίμηνο 2020</t>
  </si>
  <si>
    <t>Υγεία- covid 19</t>
  </si>
  <si>
    <t>Δημιουργία δικτύου νοσηλευτών για τη λήψη δειγμάτων βιολογικού υλικού από πιθανά κρούσματα Κορωνοϊού κατ΄οίκον/Δημιουργία δικτύου νοσηλευτών για τη λήψη δειγμάτων βιολογικού υλικού και νοσηλευτική βοήθεια στα ύποπτα κρούσματα Κορονοϊού κατ΄οίκον</t>
  </si>
  <si>
    <t>Διενέργεια έως 1.000.000 μοριακών ελέγχων COVID-19</t>
  </si>
  <si>
    <t>αύξηση φυσικού και οικονομικού αντικειμένου για το ενταγμένο έργο 5061257. Tροποποίηση πρόσκλησης 49</t>
  </si>
  <si>
    <t xml:space="preserve">Εθνικός Οργανισμός Δημόσιας Υγείας </t>
  </si>
  <si>
    <t>Εργαλεία ανάλυσης και ερμηνείας στοιχείων επιδημιολογικής επιτήρησης με αλγορίθμους μηχανικής μάθησης</t>
  </si>
  <si>
    <t>τροποποίηση πρόσκλησης 52</t>
  </si>
  <si>
    <t>ΕΚΚΛΗΣΙΑ ΤΗΣ ΕΛΛΑΔΟΣ</t>
  </si>
  <si>
    <t xml:space="preserve">Σε συνέχεια της με αρ.πρωτ. 4500/07-08-2020 η ΙΑΑ αιτήθηκε αλλαγή δικαιούχου  </t>
  </si>
  <si>
    <t xml:space="preserve">Λειτουργία Ειδικών Κινητών Ομάδων Υγείας για την υποστήριξη του ΕΟΔΥ και των δομών της Πρωτοβάθμιας Φροντίδας Υγείας (ΠΦΥ) του Ε.Σ.Υ. στο πλαίσιο της πρόληψης της δημόσιας υγείας λόγω εκτάκτων μέτρων για τον περιορισμό της διάδοσης του Κορωνοϊού (COVID-19)»  </t>
  </si>
  <si>
    <t>18 MIS</t>
  </si>
  <si>
    <t>34, 05_ΜΔΤ</t>
  </si>
  <si>
    <t>Ελληνικό Σύστημα Πιστοποίησης και Αναγνώρισης Μουσείων</t>
  </si>
  <si>
    <t>Β΄Τρίμηνο 2019, β τρίμηνο 2020</t>
  </si>
  <si>
    <t>31/7/2018, 8/7/2020</t>
  </si>
  <si>
    <t>Δ τρίμηνο 2015, 22/9/2017</t>
  </si>
  <si>
    <t>Α.3.2.7</t>
  </si>
  <si>
    <t>Υποστήριξη προς δημόσιους φορείς με στόχο τη συμμόρφωση προς τον ευρωπαϊκό κανονισμό για την προστασία δεδομένων GDPR (General Data Protection Regulation) όπως αυτός ενσωματώθηκε στην ελληνική νομοθεσία (N.4624/2019)</t>
  </si>
  <si>
    <t>Δράσεις αναβάθμισης της ικανότητας συμμόρφωσης των δημοσίων φορέων προς τον Ευρωπαϊκό Κανονισμό για την Προστασία Δεδομένων (GDPR)</t>
  </si>
  <si>
    <t>17η επικαιροποίηση</t>
  </si>
  <si>
    <t>Αποσύρθηκε με το αριθ.πρωτ. 7109/31-7-2020 έγγραφο του δικαιούχου ΚτΠ  Α.Ε</t>
  </si>
  <si>
    <t>αύξηση φυσικού και οικονομικού αντικειμένου (υπερδέσμευση)</t>
  </si>
  <si>
    <t>Ψηφιακή Εφαρμογή Εκτιμητικής Διαδικασίας ΕΛ.Γ.Α.</t>
  </si>
  <si>
    <t xml:space="preserve">Εγκατάσταση συστημάτων RIS PACS στις μονάδες υγείας </t>
  </si>
  <si>
    <t>Επέκταση αρχιτεκτονικής κόμβου govHUB.gr και υλοποίηση ψηφιακών υπηρεσιών ηλεκτρονικής διακυβέρνησης</t>
  </si>
  <si>
    <t xml:space="preserve">Γενική Γραμματεία Ψηφιακής Διακυβέρνησης &amp; Απλούστευσης Διαδικασιών 
</t>
  </si>
  <si>
    <t xml:space="preserve">15/9/2020, </t>
  </si>
  <si>
    <t>Δ΄ τρίμηνο 2020</t>
  </si>
  <si>
    <t xml:space="preserve">Υπουργείο Υγείας, ΕΔΥΤΕ ΑΕ
</t>
  </si>
  <si>
    <t>14.10.2020</t>
  </si>
  <si>
    <t>Δ τρίμηνο 2020</t>
  </si>
  <si>
    <t>5000232
5010725</t>
  </si>
  <si>
    <t>Α.4</t>
  </si>
  <si>
    <r>
      <t xml:space="preserve">Ανασχεδιασμός διοικητικών διαδικασιών του Οργανισμού Προνοιακών Επιδομάτων Κοινωνικής Αλληλεγγύης </t>
    </r>
    <r>
      <rPr>
        <sz val="11"/>
        <rFont val="Calibri Light"/>
        <family val="2"/>
        <charset val="161"/>
      </rPr>
      <t>(ΟΠΕΚΑ)</t>
    </r>
  </si>
  <si>
    <r>
      <t xml:space="preserve">εκχωρούμενο ΕΥΔΕ-ΤΠΕ/ </t>
    </r>
    <r>
      <rPr>
        <b/>
        <sz val="10"/>
        <rFont val="Calibri Light"/>
        <family val="2"/>
        <charset val="161"/>
      </rPr>
      <t>Ανάκληση Απόφασης Ένταξης 27-05-2020 (mis 5029581 με προ/μο 6.933.930,40)</t>
    </r>
  </si>
  <si>
    <t>Α.2.2.13</t>
  </si>
  <si>
    <t xml:space="preserve">Δράσεις μετασχηματισμού διαδικασιών προξενικών υπηρεσιών </t>
  </si>
  <si>
    <t xml:space="preserve"> Α.4.1.1</t>
  </si>
  <si>
    <t>Δράσεις αντιμετώπισης της πανδημίας COVID-19 του Υπουργείου Υγείας</t>
  </si>
  <si>
    <t xml:space="preserve"> Α.4.1.2</t>
  </si>
  <si>
    <t xml:space="preserve"> Α.4.1.3</t>
  </si>
  <si>
    <t xml:space="preserve">Δράσεις αντιμετώπισης της πανδημίας COVID-19 του Υπουργείου Εργασίας και Κοινωνικών Υποθέσεων </t>
  </si>
  <si>
    <t>Δράσεις αντιμετώπισης της πανδημίας COVID-19 του Υπουργείου Προστασίας του Πολίτη</t>
  </si>
  <si>
    <t>Γ.2.1.12</t>
  </si>
  <si>
    <t>Δράσεις αναβάθμισης ανθρώπινου δυναμικού δημόσιας διοίκησης για την αντιμετώπιση θεμάτων κυβερνοασφάλειας</t>
  </si>
  <si>
    <t xml:space="preserve">Μετασχηματισμός διαδικασιών προξενικών υπηρεσιών με λειτουργία υπηρεσίας εικονικής υποβοήθησης μέσω χρήσης τεχνητής νοημοσύνης (chatbot) για πρόσβαση στην πληροφορία, ψηφιακή υποβολή εγγράφων και διασύνδεση με ψηφιακές πλατφόρμες γενικής κυβέρνησης. </t>
  </si>
  <si>
    <t xml:space="preserve">18η επικαιροποίηση </t>
  </si>
  <si>
    <t>αύξηση φυσικού και οικονομικού αντικειμένου</t>
  </si>
  <si>
    <t>διαγραφή από την Α.1.1.110 και μεταφορά στη δράση Β.1.1.33</t>
  </si>
  <si>
    <t xml:space="preserve"> Εθνικός Οργανισμός Παροχής Υπηρεσιών Υγείας/ ΕΟΠΥΥ</t>
  </si>
  <si>
    <t>Πρόγραμμα διαχείρισης στρες ιατρικού και υγειονομικού προσωπικού του Υπ. Υγείας εξαιτίας της πανδημίας του Κορωνοϊού SARS-CoV-2</t>
  </si>
  <si>
    <t xml:space="preserve">Δημιουργία δικτύου νοσηλευτών για κατ οίκον υπηρεσίες  νοσηλευτικής φροντίδας  και  λήψη δειγμάτων βιολογικού υλικού από άτομα πιθανά  κρούσματα Κορωνοϊού
</t>
  </si>
  <si>
    <t>Παροχή υπηρεσιών εξ’αποστάσεως φροντίδας (homecare) για χρόνιους πάσχοντες</t>
  </si>
  <si>
    <t>Φορείς Κοινωνικής Πρόνοιας – Ενίσχυση για την αντιμετώπιση των συνεπειών της πανδημίας Covid-19</t>
  </si>
  <si>
    <t>Δράσεις έκτακτης ανάγκης υποστήριξης και περιορισμού διάδοσης του COVID 19 για όλα (35) τα σωφρονιστικά καταστήματα της χώρας, για 5.000 εργαζόμενους και 11.500 κρατούμενους της Γενικής Γραμματείας Αντεγκληματικής Πολιτικής.</t>
  </si>
  <si>
    <t xml:space="preserve">Κέντρο Τεχνολογικής Υποστήριξης Ανάπτυξης και Καινοτομίας (ΚΕΤΥΑΚ) </t>
  </si>
  <si>
    <t>Αναβάθμιση ανθρώπινου δυναμικού δημόσιας διοίκησης για την αντιμετώπιση θεμάτων κυβερνοασφάλειας</t>
  </si>
  <si>
    <t>18η επικαιροποίηση</t>
  </si>
  <si>
    <t>Δράσεις αξιοποίησης των υπηρεσιών του gov.gr</t>
  </si>
  <si>
    <t>Β.1.1.33</t>
  </si>
  <si>
    <t>Δράσεις Ψηφιακής Αναβάθμισης του Υπουργείου Δικαιοσύνης, Διαφάνειας και Ανθρωπίνων Δικαιωμάτων</t>
  </si>
  <si>
    <t>Β.1.1.34</t>
  </si>
  <si>
    <t xml:space="preserve">Ανάπτυξη ενός ενιαίου Συνεργατικού Καταλόγου της Εθνικής Βιβλιοθήκης της Ελλάδος (ΕΒΕ) </t>
  </si>
  <si>
    <t>Β.2.1.17</t>
  </si>
  <si>
    <t>Α.2.2.14</t>
  </si>
  <si>
    <t>ΚΟΙΝΩΝΙΑ ΤΗΣ ΠΛΗΡΟΦΟΡΙΑΣ ΑΕ/ΥΠΟΥΡΓΕΙΟ ΨΗΦΙΑΚΗΣ ΔΙΑΚΥΒΕΡΝΗΣΗΣ</t>
  </si>
  <si>
    <t>Παροχή υπηρεσιών ευαισθητοποίησης για την βέλτιστη αξιοποίηση των υπηρεσιών του gov.gr</t>
  </si>
  <si>
    <t>Επέκταση και παροχή υπηρεσιών του Ολοκληρωμένου Πληροφοριακού Συστήματος διαχείρισης αιτημάτων των πολιτών, επιχειρήσεων, δημοσίων υπηρεσιών και λοιπών φορέων μέσω της διαδικτυακής πύλης της ΑΠΔΠΧ</t>
  </si>
  <si>
    <t>Α' τρίμηνο 2021</t>
  </si>
  <si>
    <t>Ανάπτυξη συστήματος συλλογής και επεξεργασίας στατιστικών δεδομένων της Δικαιοσύνης</t>
  </si>
  <si>
    <t>Δημιουργία Εθνικών ηλεκτρονικών καταλόγων πολιτικής και ποινικής Δικαιοσύνης</t>
  </si>
  <si>
    <t>Εθνική Βιβλιοθήκη της Ελλάδος (ΕΒΕ)</t>
  </si>
  <si>
    <t>Συνεργατικός Κατάλογος Δημοσίων Βιβλιοθηκών και Ανάπτυξη Υπηρεσιών Διαδανεισμού</t>
  </si>
  <si>
    <t>ΕΔ ΥΠΟΥΡΓΕΙΟ ΥΓΕΙΑΣ</t>
  </si>
  <si>
    <t>Αναβάθμιση του Συστήματος Επιχειρηματικής Ευφυΐας (BI s) Υπουργείου Υγείας</t>
  </si>
  <si>
    <t>Δράσεις ηλεκτρονικής διακυβέρνησης για την αναβάθμιση του επιπέδου παροχής ηλεκτρονικών υπηρεσιών προς τους πολίτες</t>
  </si>
  <si>
    <t>ΕΛΛΗΝΙΚΟ ΙΝΣΤΙΤΟΥΤΟ  ΒΥΖΑΝΤΙΝΩΝ ΚΑΙ ΜΕΤΑΒΥΖΑΝΤΙΝΩΝ ΣΠΟΥΔΩΝ ΒΕΝΕΤΙΑΣ (ΝΠΔΔ)</t>
  </si>
  <si>
    <t>ΨΗΦΙΑΚΗ ΔΙΑΧΕΙΡΙΣΗ ΤΟΥ ΕΝ ΒΕΝΕΤΙΑ ΑΡΧΕΙΟΥ ΤΗΣ ΕΛΛΗΝΙΚΗΣ ΚΟΙΝΟΤΗΤΑΣ</t>
  </si>
  <si>
    <t>Το Χαμόγελο του Παιδιού</t>
  </si>
  <si>
    <t>Εθνικό Τυπογραφείο</t>
  </si>
  <si>
    <t>Ηλεκτρονικές Υπηρεσίες Εθνικού Τυπογραφείου</t>
  </si>
  <si>
    <t>Ίδρυμα Περιθάλψεως Ατόμων με Νοητική Υστέρηση ή με σύνδρομο Down της Ιεράς Αρχιεπισκοπής Αθηνών «Μ. Κόκκορη»</t>
  </si>
  <si>
    <t>Ψηφιακή αναβάθμιση υπηρεσιών ιδρύματος Κόκκορη-Πιλοτικό Κέντρο e-συμβουλευτικής διαχείρισης ΑΜΕΑ, Π.ΝΟ.Υ &amp; ατόμων με κινητικές αναπηρίες</t>
  </si>
  <si>
    <t>Εθνικό Δίκτυο Υποδομών Τεχνολογίας και Έρευνας AE (ΕΔΥΤΕ Α.Ε.)</t>
  </si>
  <si>
    <t>Υποστήριξη της διαδικασίας εμπλουτισμού του ΕΜΔ και επέκταση της λειτουργικότητας του</t>
  </si>
  <si>
    <t>Υπουργείο Ψηφιακής Διακυβέρνησης /KτΠ Α.Ε.</t>
  </si>
  <si>
    <t>Αναμόρφωση του συστήματος Ταχυδρομικών Κωδίκων της χώρας</t>
  </si>
  <si>
    <t>Αφορά στο ΣΤΥ ΣΥΖΕΥΞΙΣ με αύξηση φυσικού και οικονομικού αντικειμένου.</t>
  </si>
  <si>
    <t>Τροποποίηση πρόσκλησης 41 στο Α΄τρίμηνο 2021</t>
  </si>
  <si>
    <t>Α΄τρίμηνο 2021</t>
  </si>
  <si>
    <t>Τροποποίηση πρόσκλησης 50</t>
  </si>
  <si>
    <t>SMILE-net H ΣΥΜΒΟΛΗ ΤΩΝ ΤΕΧΝΟΛΟΓΙΩΝ ΤΗΣ ΠΛΗΡΟΦΟΡΙΑΣ ΚΑΙ ΤΗΣ ΕΠΙΚΟΙΝΩΝΙΑΣ (Τ.Π.Ε.) ΣΤΗΝ ΠΡΟΣΤΑΣΙΑ ΤΩΝ ΠΑΙΔΙΩΝ, ΤΩΝ ΝΕΩΝ ΚΑΙ ΤΩΝ ΑΤΟΜΩΝ ΣΕ ΚΙΝΔΥΝΟ ΣΤΗΝ ΕΛΛΑΔΑ</t>
  </si>
  <si>
    <t>Έργο σημαία. Σε εφαρμογή του Π.Δ.84/2019, η αρμοδιότητα μεταφέρθηκε στο Υπ.Ψηφ.Διακυβέρνησης. Ως προς την παρακολούθηση της πράξης αρμόδια είναι η ΕΥΔΕ-ΤΠΕ, δυνάμει της από 19-11-2019 ΚΥΑ.</t>
  </si>
  <si>
    <t xml:space="preserve"> Σε εφαρμογή του Π.Δ.84/2019, η αρμοδιότητα μεταφέρθηκε στο Υπουργείο Εσωτερικών.</t>
  </si>
  <si>
    <t>Με το άρθρο 7, παρ 3 του Π.Δ.84/2019, συνίσταται στο  στο Υπουργείο Εργασίας και Κοινωνικών Υποθέσεων, Γενική Γραμματεία Οικογενειακής Πολιτικής και Ισότητας των Φύλων, στην οποία μεταφέρθηκε ως σύνολο αρμοδιοτήτων και εποπτευόμενων φορέων,οι υπηρεσίες της Γενικής Γραμματείας Ισότητας των Φύλων που συστάθηκε με το άρθρο 27 του ν. 1558/1985.</t>
  </si>
  <si>
    <t>Δεν συμπεριλαμβάνεται πλέον στον κάθετο τομέα πολιτικής του δικαιοσύνης, δυνάμει του Π.Δ. 81/2019, με το οποίο μεταφέρθηκε η αρμοδιότητα  από το Υπουργείο Δικαιοσύνης στο Υπουργείο του Προστασίας του Πολίτη.</t>
  </si>
  <si>
    <t>Με τις διατάξεις του άρθρου 82 του Ν.4622/2019 (ΦΕΚ 133/Α’/07-08-2019) συστάθηκε η Εθνική Αρχή Διαφάνειας (ΕΑΔ), στην οποία ενσωματώθηκε η τέως Γενική Γραμματεία για την Καταπολέμηση της Διαφθοράς. Το εν λόγω έργο δεν συμβάλλει πλέον στον κάθετο τομέα της δικαιοσύνης.</t>
  </si>
  <si>
    <t xml:space="preserve">Στήριξη ιατρών για υπηρεσίες σε χρονίους πάσχοντες κατ οίκον ή από απόσταση </t>
  </si>
  <si>
    <t>26.9.2018</t>
  </si>
  <si>
    <t>Α.3.2.8</t>
  </si>
  <si>
    <t>Yποστήριξη  Εσωτερικής Λειτουργίας Υπηρεσιών Ελέγχου  του ΥΠΕΚΥΠ</t>
  </si>
  <si>
    <t xml:space="preserve">19η επικαιροποίηση </t>
  </si>
  <si>
    <t>Yποστήριξη Μονάδας Εσωτερικού ελέγχου του ΥΠΕΚΥΠ</t>
  </si>
  <si>
    <t>ΕΔ ΕΣΠΑ Υπουργείου Εργασίας και Κοινωνικών Υποθέσεων, Τομέας Κοινωνικής Αλληλεγγύης (ΕΔΚΑ)</t>
  </si>
  <si>
    <t>ΕΔ ΕΣΠΑ Υπουργείου Εργασίας και Κοινωνικών Υποθέσεων</t>
  </si>
  <si>
    <t>Ιερά Κοινότητα Αγίου Όρους</t>
  </si>
  <si>
    <t>Αθωνικό Ψηφιακό Κτηματογραφικό αποθετήριο Μετοχίων Αγίου Όρους</t>
  </si>
  <si>
    <t>επανασχεδιασμός του έργου και υποβολή με αύξηση φυσικού και οικονομικού αντικειμένου με τον τίτλο "Ψηφιοποίηση Ασφαλιστικής Ιστορίας e-ΕΦΚΑ"</t>
  </si>
  <si>
    <t xml:space="preserve">Ηλεκτρονικός Εθνικός Φορέας Κοινωνικής Ασφάλισης </t>
  </si>
  <si>
    <t>Ψηφιοποίηση Ασφαλιστικής Ιστορίας e- ΕΦΚΑ</t>
  </si>
  <si>
    <t>Πληροφοριακό Σύστημα Διαχείρισης Ελέγχων του Αγροδιατροφικού Τομέα (ΠΣ ΔΕΑΤ)</t>
  </si>
  <si>
    <t>Β.1.1.35</t>
  </si>
  <si>
    <t xml:space="preserve">Δράσεις για την αναβάθμιση της λειτουργίας φορέων της Δημόσιας Διοίκησης μέσω της ανάπτυξης και λειτουργίας συστημάτων ΤΠΕ </t>
  </si>
  <si>
    <t>ΟΜΜΑ (ΟΡΓΑΝΙΣΜΟΣ ΜΕΓΑΡΟΥ ΜΟΥΣΙΚΗΣ ΑΘΗΝΩΝ)</t>
  </si>
  <si>
    <t>Ψηφιακή Αναβάθμιση του Οργανισμού Μεγάρου Μουσικής Αθηνών και Ψηφιακές Δράσεις για τη Διάσωση, Προβολή και Αξιοποίηση του Πολιτιστικού του Αποθέματος</t>
  </si>
  <si>
    <t>ΕΘΝΙΚΗ ΕΠΙΤΡΟΠΗΣ ΤΗΛΕΠΙΚΟΙΝΩΝΙΩΝ ΚΑΙ ΤΑΧΥΔΡΟΜΕΙΩΝ "ΕΕΤΤ"</t>
  </si>
  <si>
    <t>Ψηφιακός μετασχηματισμός της ΕΕΤΤ</t>
  </si>
  <si>
    <t>ΙΔΡΥΜΑ ΝΕΟΛΑΙΑΣ ΚΑΙ ΔΙΑ ΒΙΟΥ ΜΑΘΗΣΗΣ- Ι.ΝΕ.ΔΙ.ΒΙ.Μ.</t>
  </si>
  <si>
    <t>Προμήθεια πληροφοριακού συστήματος παρακολούθησης λειτουργίας και διαχείρισης αιτημάτων και αναγκών για τα κτίρια ευθύνης του Ιδρύματος Νεολαίας και Δια βίου Μάθησης</t>
  </si>
  <si>
    <t>Απλούστευση και Ψηφιοποίηση υπηρεσιών και προγραμμάτων Ι.ΝΕ.ΔΙ.ΒΙ.Μ. και δημιουργία ηλεκτρονικού αποθετηρίου (eΙΝΕΔΙΒΙΜ)</t>
  </si>
  <si>
    <t>ΒΡΑΒΕΙΑ ΨΗΦΙΑΚΗΣ ΔΙΑΚΥΒΕΡΝΗΣΗΣ ΚΑΙ ΑΠΛΟΥΣΤΕΥΣΗΣ ΔΙΑΔΙΚΑΣΙΩΝ</t>
  </si>
  <si>
    <t>Β΄Τρίμηνο 2021</t>
  </si>
  <si>
    <t xml:space="preserve">εκχωρούμενο ΕΥΔΕ-ΤΠΕ. Με την αρ. 534/5-3-2021 επιστολή της προς ττον Δικαιούχο, η ΕΥΔΕ-ΤΠΕ ζητάει την παροχή στοιχείων σχετικά με την εξέλιξη της πράξης διότι σε  συνέχεια της προηγούμενης αλληλογραφίας (σχετικά 1 και 2), στην οποία δεν υπήρχε
καμία απάντηση από την πλευρά του δικαιούχου, επισημαίνεται ότι στις 03/04/2021
επέρχεται η παρέλευση του 24μήνου μέσα στο οποίο υπάρχει η υποχρέωση για την
υπογραφή νομικής δέσμευσης, με βάση το άρθρο 28 του Ν.4314/2014.  Ωστόσο, πρόκειται για έργο που αναμένεται να καλύψει τη στοχοθεσία του κάθετου τομέα πολιτικής «Δικαιοσύνη» (εμβληματικό έργο), έχει επισημανθεί από την ΕΥΔ ΕΠ ΜΔΤ στην ΕΥΣΕ (10-03-2021) και τον κ. Φίρμπα σε σχετική τεχνική συνάντηση, και αναμένεται να συνεισφέρει με 10,2 εκατ. Ευρώ στο κλείσιμο του Θεματικού Άξονα ΙΙ (ΕΤΠΑ).
Οι καθυστερήσεις στην αξιολόγηση του διαγωνισμού ή και το πάγωμα των διαδικασιών όπως ενημερωθήκαμε από ΕΥΔΕ, θα δημιουργήσει προβλήματα στο κλείσιμο του ΕΠ ΜΔΤ
</t>
  </si>
  <si>
    <t xml:space="preserve">5091683 , 5091689 </t>
  </si>
  <si>
    <t>5063757 , 5076394</t>
  </si>
  <si>
    <t>44
05_ΜΔΤ</t>
  </si>
  <si>
    <t>5 MIS</t>
  </si>
  <si>
    <t>7 MIS</t>
  </si>
  <si>
    <t>Υπουργείο Υγείας</t>
  </si>
  <si>
    <t xml:space="preserve">Υπουργείο Υγείας </t>
  </si>
  <si>
    <t>Υπουργείο Υγείας, ΕΟΠΠΥ</t>
  </si>
  <si>
    <t>Βελτίωση της εμβολιαστικής κάλυψης στη γρίπη και την πνευμονιοκοκκική νόσο κατά την επιδημική κρίση COVID-19</t>
  </si>
  <si>
    <t>Χορήγηση χειρουργικών μασκών ατομικής προστασίας από τα φαρμακεία του ΕΟΠΥΥ</t>
  </si>
  <si>
    <t xml:space="preserve">20η επικαιροποίηση </t>
  </si>
  <si>
    <t>Περιφέρεια Δυτικής Ελλάδας</t>
  </si>
  <si>
    <t xml:space="preserve">Η 4η  Βιομηχανική Επανάσταση στην Κεντρική και Περιφερειακή Αυτοδιοίκηση –
Πιλοτική Εφαρμογή στη Περιφέρεια  Δυτικής Ελλάδας  
</t>
  </si>
  <si>
    <t>Γ΄ Τρίμηνο 2021</t>
  </si>
  <si>
    <t>Δράσεις ενίσχυσης του επιτελικού χαρακτήρα και των επιτελικών λειτουργιών του ΚΕΤΥΑΚ</t>
  </si>
  <si>
    <t xml:space="preserve">Προτυποποίηση της οργανωτικής δομής και των διαδικασιών που ακολουθούνται από τα καταστήματα κράτησης </t>
  </si>
  <si>
    <t xml:space="preserve">Ελληνική Αρχή Γεωλογικών &amp; Μεταλλευτικών Ερευνών / Κοινωνία της Πληροφορίας </t>
  </si>
  <si>
    <t>Δημιουργία Πύλης Ανοιχτών Γεωεπιστημονικών Δεδομένων (GEOPORTAL)</t>
  </si>
  <si>
    <t xml:space="preserve">Κοινωνία της Πληροφορίας / Δικηγορικός Σύλλογος Αθηνών </t>
  </si>
  <si>
    <t>Αλληλεπιδραστικές ψηφιακές υπηρεσίες διαχείρισης πόρων, δομών και δεδομένων προδικασίας – on line ενημέρωση φορέων δικηγορών πολιτών</t>
  </si>
  <si>
    <t>Ανάπτυξη Ολοκληρωμένου Πληροφοριακού Συστήματος Ενιαίας Διαχείρισης Υποτροφιών ΙΚΥ</t>
  </si>
  <si>
    <t>Επιτελική Δομή ΕΣΠΑ Τομέα Παιδείας του Υπουργείου Παιδείας, Έρευνας &amp; Θρησκευμάτων /Ίδρυμα Κρατικών Υποτροφιών</t>
  </si>
  <si>
    <t>Δ΄τρίμηνο 2021</t>
  </si>
  <si>
    <t>Πανελλαδική Μελέτη Υγείας και Διατροφής για τη Δημόσια Υγεία του πληθυσμού</t>
  </si>
  <si>
    <t>Β.1.1.36</t>
  </si>
  <si>
    <t xml:space="preserve">Ψηφιοποίηση αρχείων και ανάπτυξη παρεχόμενων υπηρεσιών </t>
  </si>
  <si>
    <t xml:space="preserve">ΨΗΦΙΑΚΗ ΔΙΑΧΕΙΡΙΣΗ ΤΟΥ ΠΟΛΙΤΙΣΜΙΚΟΥ ΑΠΟΘΕΜΑΤΟΣ ΤΟΥ ΦΙΛΟΤΕΛΙΚΟΥ ΚΑΙ ΤΑΧΥΔΡΟΜΙΚΟΥ ΜΟΥΣΕΙΟΥ </t>
  </si>
  <si>
    <t>Βιβλιοθήκη Θεολογικής Σχολής ΕΚΠΑ</t>
  </si>
  <si>
    <t>Ψηφιοποίηση αρχειακού υλικού και δημιουργία ολοκληρωμένου συστήματος διαχείρισης αρχείου του Πανεπιστημίου Δυτικής Αττικής</t>
  </si>
  <si>
    <t>Ψηφιακή πλατφόρμα αναφοράς για τα εδαφολογικά και υδρολογικά δεδομένα του πρωτογενή τομέα</t>
  </si>
  <si>
    <t xml:space="preserve">ΕΛΛΗΝΙΚΟΣ ΓΕΩΡΓΙΚΟΣ ΟΡΓΑΝΙΣΜΟΣ - ΔΗΜΗΤΡΑ </t>
  </si>
  <si>
    <t>21η επικαιροποίηση</t>
  </si>
  <si>
    <t>Γ' Τρίμηνο 2021</t>
  </si>
  <si>
    <t>Δορυφόρος Λογαριασμός Τουρισμού</t>
  </si>
  <si>
    <t>Επιτελική Δομή ΕΣΠΑ Υπουργείου Τουρισμού</t>
  </si>
  <si>
    <r>
      <t>ΑΕΙ/</t>
    </r>
    <r>
      <rPr>
        <sz val="9"/>
        <rFont val="Calibri Light"/>
        <family val="2"/>
        <charset val="161"/>
      </rPr>
      <t xml:space="preserve">Θεολογική Σχολή </t>
    </r>
    <r>
      <rPr>
        <sz val="10"/>
        <rFont val="Calibri Light"/>
        <family val="2"/>
        <charset val="161"/>
      </rPr>
      <t>ΕΚΠΑ</t>
    </r>
  </si>
  <si>
    <t xml:space="preserve">Γενική Γραμματεία Τηλεπικοινωνιών &amp; Ταχυδρομείων του Υπουργείου Ψηφιακής Πολιτικής, Τηλεπικοινωνιών και Ενημέρωσης /ΦΙΛΟΤΕΛΙΚΟ ΚΑΙ ΤΑΧΥΔΡΟΜΙΚΟ ΜΟΥΣΕΙΟ
ΚτΠ Μ.Α.Ε.
</t>
  </si>
  <si>
    <t>Επιτελική Δομή ΕΣΠΑ Υπουργείου Παιδείας, Έρευνας και Θρησκευμάτων, Τομέα Παιδείας</t>
  </si>
  <si>
    <t>ΕΘΝΙΚΟ ΠΑΡΑΤΗΡΗΤΗΡΙΟ ΒΙΩΣΙΜΗΣ ΤΟΥΡΙΣΤΙΚΗΣ ΑΝΑΠΤΥΞΗΣ</t>
  </si>
  <si>
    <r>
      <t>5050659, 5049545 ,5046476, 5049438, 5051273,</t>
    </r>
    <r>
      <rPr>
        <sz val="10"/>
        <color rgb="FF00B0F0"/>
        <rFont val="Calibri Light"/>
        <family val="2"/>
        <charset val="161"/>
      </rPr>
      <t xml:space="preserve"> 5052619, 5062683, 5052690, 5046480, 5052698,5053964, </t>
    </r>
  </si>
  <si>
    <t>5049423, 5091738</t>
  </si>
  <si>
    <t>REACT EU -EKT</t>
  </si>
  <si>
    <t>5030291
5044868(33), 5114214</t>
  </si>
  <si>
    <t>4
31
33, 3_ΜΔΤ</t>
  </si>
  <si>
    <t>05_Β_ΜΔΤ</t>
  </si>
  <si>
    <t>5074446 ,5123521</t>
  </si>
  <si>
    <t>5087279</t>
  </si>
  <si>
    <t xml:space="preserve">5087267
5087307, 5087249, 5087279 
</t>
  </si>
  <si>
    <t>15 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</si>
</sst>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quot;_-;\-* #,##0.00\ &quot;€&quot;_-;_-* &quot;-&quot;??\ &quot;€&quot;_-;_-@_-"/>
    <numFmt numFmtId="164" formatCode="_-* #,##0.00\ _€_-;\-* #,##0.00\ _€_-;_-* &quot;-&quot;??\ _€_-;_-@_-"/>
    <numFmt numFmtId="165" formatCode="#,##0.00\ &quot;€&quot;"/>
    <numFmt numFmtId="166" formatCode="_-* #,##0\ _€_-;\-* #,##0\ _€_-;_-* &quot;-&quot;??\ _€_-;_-@_-"/>
    <numFmt numFmtId="167" formatCode="#,##0.00\ _€"/>
    <numFmt numFmtId="168" formatCode="_-* #,##0.0000\ _€_-;\-* #,##0.0000\ _€_-;_-* &quot;-&quot;??\ _€_-;_-@_-"/>
  </numFmts>
  <fonts count="16" x14ac:knownFonts="1">
    <font>
      <sz val="11"/>
      <color theme="1"/>
      <name val="Calibri"/>
      <family val="2"/>
      <charset val="161"/>
      <scheme val="minor"/>
    </font>
    <font>
      <sz val="11"/>
      <color theme="1"/>
      <name val="Calibri"/>
      <family val="2"/>
      <charset val="161"/>
      <scheme val="minor"/>
    </font>
    <font>
      <sz val="10"/>
      <color indexed="8"/>
      <name val="Calibri"/>
      <family val="2"/>
      <charset val="161"/>
    </font>
    <font>
      <sz val="10"/>
      <name val="Calibri"/>
      <family val="2"/>
      <charset val="161"/>
    </font>
    <font>
      <sz val="10"/>
      <color theme="1"/>
      <name val="Calibri"/>
      <family val="2"/>
      <charset val="161"/>
    </font>
    <font>
      <sz val="9"/>
      <color theme="1"/>
      <name val="Calibri"/>
      <family val="2"/>
      <charset val="161"/>
      <scheme val="minor"/>
    </font>
    <font>
      <sz val="9"/>
      <name val="Calibri Light"/>
      <family val="2"/>
      <charset val="161"/>
    </font>
    <font>
      <b/>
      <sz val="10"/>
      <name val="Calibri Light"/>
      <family val="2"/>
      <charset val="161"/>
    </font>
    <font>
      <sz val="10"/>
      <name val="Calibri Light"/>
      <family val="2"/>
      <charset val="161"/>
    </font>
    <font>
      <sz val="11"/>
      <name val="Calibri Light"/>
      <family val="2"/>
      <charset val="161"/>
    </font>
    <font>
      <i/>
      <sz val="10"/>
      <name val="Calibri Light"/>
      <family val="2"/>
      <charset val="161"/>
    </font>
    <font>
      <strike/>
      <sz val="10"/>
      <name val="Calibri Light"/>
      <family val="2"/>
      <charset val="161"/>
    </font>
    <font>
      <b/>
      <strike/>
      <sz val="10"/>
      <name val="Calibri Light"/>
      <family val="2"/>
      <charset val="161"/>
    </font>
    <font>
      <sz val="10"/>
      <color theme="1"/>
      <name val="Calibri Light"/>
      <family val="2"/>
      <charset val="161"/>
    </font>
    <font>
      <sz val="10"/>
      <color rgb="FFFF0000"/>
      <name val="Calibri Light"/>
      <family val="2"/>
      <charset val="161"/>
    </font>
    <font>
      <sz val="10"/>
      <color rgb="FF00B0F0"/>
      <name val="Calibri Light"/>
      <family val="2"/>
      <charset val="161"/>
    </font>
  </fonts>
  <fills count="8">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68">
    <xf numFmtId="0" fontId="0" fillId="0" borderId="0" xfId="0"/>
    <xf numFmtId="0" fontId="4" fillId="3" borderId="1" xfId="0" applyFont="1" applyFill="1" applyBorder="1" applyAlignment="1">
      <alignment horizontal="left" vertical="center" wrapText="1"/>
    </xf>
    <xf numFmtId="0" fontId="4" fillId="0" borderId="1" xfId="0" applyFont="1" applyFill="1" applyBorder="1" applyAlignment="1">
      <alignment vertical="top"/>
    </xf>
    <xf numFmtId="0" fontId="2" fillId="0" borderId="1" xfId="0" applyFont="1" applyFill="1" applyBorder="1" applyAlignment="1">
      <alignment vertical="top"/>
    </xf>
    <xf numFmtId="0" fontId="5" fillId="0" borderId="0" xfId="0" applyFont="1"/>
    <xf numFmtId="0" fontId="2" fillId="3" borderId="1" xfId="0" applyFont="1" applyFill="1" applyBorder="1" applyAlignment="1">
      <alignment horizontal="lef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xf>
    <xf numFmtId="0" fontId="2" fillId="3" borderId="1" xfId="0" applyFont="1" applyFill="1" applyBorder="1" applyAlignment="1">
      <alignment vertical="top"/>
    </xf>
    <xf numFmtId="0" fontId="3" fillId="0" borderId="1" xfId="0" applyFont="1" applyFill="1" applyBorder="1" applyAlignment="1">
      <alignment vertical="top"/>
    </xf>
    <xf numFmtId="0" fontId="3" fillId="3" borderId="1" xfId="0" applyFont="1" applyFill="1" applyBorder="1" applyAlignment="1">
      <alignment vertical="top"/>
    </xf>
    <xf numFmtId="0" fontId="7" fillId="2" borderId="1" xfId="0" applyFont="1" applyFill="1" applyBorder="1" applyAlignment="1">
      <alignment vertical="top" wrapText="1"/>
    </xf>
    <xf numFmtId="166" fontId="7" fillId="2" borderId="1" xfId="3" applyNumberFormat="1" applyFont="1" applyFill="1" applyBorder="1" applyAlignment="1">
      <alignment vertical="top" wrapText="1"/>
    </xf>
    <xf numFmtId="165" fontId="7" fillId="2" borderId="1" xfId="0" applyNumberFormat="1" applyFont="1" applyFill="1" applyBorder="1" applyAlignment="1">
      <alignment vertical="top" wrapText="1"/>
    </xf>
    <xf numFmtId="0" fontId="7" fillId="2" borderId="1" xfId="0" applyFont="1" applyFill="1" applyBorder="1" applyAlignment="1">
      <alignment horizontal="center" vertical="top" wrapText="1"/>
    </xf>
    <xf numFmtId="0" fontId="7" fillId="0" borderId="0" xfId="0" applyFont="1" applyAlignment="1">
      <alignment vertical="top" wrapText="1"/>
    </xf>
    <xf numFmtId="0" fontId="7" fillId="2" borderId="2" xfId="0" applyFont="1" applyFill="1" applyBorder="1" applyAlignment="1">
      <alignment horizontal="center" vertical="top" wrapText="1"/>
    </xf>
    <xf numFmtId="0" fontId="7" fillId="2" borderId="2" xfId="0" applyFont="1" applyFill="1" applyBorder="1" applyAlignment="1">
      <alignment vertical="top" wrapText="1"/>
    </xf>
    <xf numFmtId="0" fontId="7" fillId="4" borderId="1" xfId="0" applyFont="1" applyFill="1" applyBorder="1" applyAlignment="1">
      <alignment horizontal="center" vertical="top" wrapText="1"/>
    </xf>
    <xf numFmtId="0" fontId="7" fillId="0" borderId="0" xfId="0" applyFont="1" applyAlignment="1">
      <alignment horizontal="center" vertical="top" wrapText="1"/>
    </xf>
    <xf numFmtId="0" fontId="8" fillId="0" borderId="1" xfId="0" applyFont="1" applyFill="1" applyBorder="1" applyAlignment="1">
      <alignment vertical="top" wrapText="1"/>
    </xf>
    <xf numFmtId="166" fontId="8" fillId="0" borderId="1" xfId="3" applyNumberFormat="1" applyFont="1" applyFill="1" applyBorder="1" applyAlignment="1">
      <alignment vertical="top" wrapText="1"/>
    </xf>
    <xf numFmtId="165" fontId="8" fillId="0" borderId="1" xfId="0" applyNumberFormat="1" applyFont="1" applyFill="1" applyBorder="1" applyAlignment="1">
      <alignment vertical="top" wrapText="1"/>
    </xf>
    <xf numFmtId="49" fontId="8" fillId="0" borderId="1" xfId="0" applyNumberFormat="1" applyFont="1" applyBorder="1" applyAlignment="1">
      <alignment vertical="top"/>
    </xf>
    <xf numFmtId="14" fontId="8" fillId="0" borderId="1" xfId="0" applyNumberFormat="1" applyFont="1" applyBorder="1" applyAlignment="1">
      <alignment vertical="top"/>
    </xf>
    <xf numFmtId="0" fontId="8" fillId="0" borderId="1" xfId="0" applyFont="1" applyBorder="1" applyAlignment="1">
      <alignment vertical="top" wrapText="1"/>
    </xf>
    <xf numFmtId="14" fontId="8" fillId="0" borderId="1" xfId="0" applyNumberFormat="1" applyFont="1" applyBorder="1" applyAlignment="1">
      <alignment horizontal="center" vertical="top"/>
    </xf>
    <xf numFmtId="0" fontId="8" fillId="0" borderId="1" xfId="0" applyFont="1" applyBorder="1" applyAlignment="1">
      <alignment vertical="top"/>
    </xf>
    <xf numFmtId="0" fontId="8" fillId="0" borderId="1" xfId="0" applyNumberFormat="1" applyFont="1" applyBorder="1" applyAlignment="1">
      <alignment horizontal="center" vertical="top"/>
    </xf>
    <xf numFmtId="0" fontId="8" fillId="0" borderId="1" xfId="0" applyFont="1" applyBorder="1" applyAlignment="1">
      <alignment horizontal="center" vertical="top"/>
    </xf>
    <xf numFmtId="0" fontId="8" fillId="0" borderId="0" xfId="0" applyFont="1" applyAlignment="1">
      <alignment vertical="top"/>
    </xf>
    <xf numFmtId="0" fontId="8" fillId="0" borderId="1" xfId="0" applyFont="1" applyFill="1" applyBorder="1" applyAlignment="1">
      <alignment horizontal="center" vertical="top" wrapText="1"/>
    </xf>
    <xf numFmtId="165" fontId="8" fillId="0" borderId="1" xfId="0" applyNumberFormat="1" applyFont="1" applyFill="1" applyBorder="1" applyAlignment="1">
      <alignment horizontal="center" vertical="top" wrapText="1"/>
    </xf>
    <xf numFmtId="49" fontId="8" fillId="0" borderId="1" xfId="0" applyNumberFormat="1" applyFont="1" applyFill="1" applyBorder="1" applyAlignment="1">
      <alignment vertical="top"/>
    </xf>
    <xf numFmtId="14" fontId="8" fillId="0" borderId="1" xfId="0" applyNumberFormat="1" applyFont="1" applyFill="1" applyBorder="1" applyAlignment="1">
      <alignment vertical="top"/>
    </xf>
    <xf numFmtId="14" fontId="8" fillId="0" borderId="1" xfId="0" applyNumberFormat="1" applyFont="1" applyFill="1" applyBorder="1" applyAlignment="1">
      <alignment horizontal="center" vertical="top"/>
    </xf>
    <xf numFmtId="0" fontId="8" fillId="0" borderId="1" xfId="0" applyFont="1" applyFill="1" applyBorder="1" applyAlignment="1">
      <alignment vertical="top"/>
    </xf>
    <xf numFmtId="0" fontId="8" fillId="0" borderId="0" xfId="0" applyFont="1" applyFill="1" applyAlignment="1">
      <alignment vertical="top"/>
    </xf>
    <xf numFmtId="0" fontId="8" fillId="3" borderId="1" xfId="0" applyFont="1" applyFill="1" applyBorder="1" applyAlignment="1">
      <alignment vertical="top" wrapText="1"/>
    </xf>
    <xf numFmtId="0" fontId="8" fillId="0" borderId="1" xfId="0" applyFont="1" applyBorder="1" applyAlignment="1">
      <alignment horizontal="center" vertical="top" wrapText="1"/>
    </xf>
    <xf numFmtId="164" fontId="8" fillId="0" borderId="1" xfId="3" applyFont="1" applyFill="1" applyBorder="1" applyAlignment="1">
      <alignment horizontal="center" vertical="top" wrapText="1"/>
    </xf>
    <xf numFmtId="165" fontId="8" fillId="0" borderId="0" xfId="0" applyNumberFormat="1" applyFont="1" applyAlignment="1">
      <alignment vertical="top"/>
    </xf>
    <xf numFmtId="14" fontId="8" fillId="0" borderId="1" xfId="0" applyNumberFormat="1" applyFont="1" applyBorder="1" applyAlignment="1">
      <alignment vertical="top" wrapText="1"/>
    </xf>
    <xf numFmtId="165" fontId="8" fillId="3" borderId="1" xfId="0" applyNumberFormat="1" applyFont="1" applyFill="1" applyBorder="1" applyAlignment="1">
      <alignment vertical="top" wrapText="1"/>
    </xf>
    <xf numFmtId="0" fontId="8" fillId="3" borderId="1" xfId="0" applyFont="1" applyFill="1" applyBorder="1" applyAlignment="1">
      <alignment horizontal="center" vertical="top" wrapText="1"/>
    </xf>
    <xf numFmtId="0" fontId="8" fillId="3" borderId="1" xfId="0" applyFont="1" applyFill="1" applyBorder="1" applyAlignment="1">
      <alignment horizontal="center" vertical="top"/>
    </xf>
    <xf numFmtId="14" fontId="8" fillId="3" borderId="1" xfId="0" applyNumberFormat="1" applyFont="1" applyFill="1" applyBorder="1" applyAlignment="1">
      <alignment vertical="top"/>
    </xf>
    <xf numFmtId="0" fontId="8" fillId="3" borderId="0" xfId="0" applyFont="1" applyFill="1" applyAlignment="1">
      <alignment vertical="top"/>
    </xf>
    <xf numFmtId="165" fontId="8" fillId="3" borderId="1" xfId="0" applyNumberFormat="1" applyFont="1" applyFill="1" applyBorder="1" applyAlignment="1">
      <alignment horizontal="center" vertical="top" wrapText="1"/>
    </xf>
    <xf numFmtId="14" fontId="8" fillId="0" borderId="1" xfId="0" applyNumberFormat="1" applyFont="1" applyFill="1" applyBorder="1" applyAlignment="1">
      <alignment vertical="top" wrapText="1"/>
    </xf>
    <xf numFmtId="165" fontId="8" fillId="0" borderId="1" xfId="1" applyNumberFormat="1" applyFont="1" applyFill="1" applyBorder="1" applyAlignment="1">
      <alignment vertical="top" wrapText="1"/>
    </xf>
    <xf numFmtId="14" fontId="8" fillId="0" borderId="1" xfId="0" applyNumberFormat="1" applyFont="1" applyBorder="1" applyAlignment="1">
      <alignment horizontal="center" vertical="top" wrapText="1"/>
    </xf>
    <xf numFmtId="0" fontId="8" fillId="0" borderId="1" xfId="0" applyFont="1" applyFill="1" applyBorder="1" applyAlignment="1">
      <alignment horizontal="center" vertical="top"/>
    </xf>
    <xf numFmtId="49" fontId="8" fillId="3" borderId="1" xfId="0" applyNumberFormat="1" applyFont="1" applyFill="1" applyBorder="1" applyAlignment="1">
      <alignment vertical="top"/>
    </xf>
    <xf numFmtId="14" fontId="8" fillId="3" borderId="1" xfId="0" applyNumberFormat="1" applyFont="1" applyFill="1" applyBorder="1" applyAlignment="1">
      <alignment vertical="top" wrapText="1"/>
    </xf>
    <xf numFmtId="0" fontId="8" fillId="3" borderId="1" xfId="0" applyFont="1" applyFill="1" applyBorder="1" applyAlignment="1">
      <alignment vertical="top"/>
    </xf>
    <xf numFmtId="0" fontId="8" fillId="0" borderId="1" xfId="0" applyFont="1" applyFill="1" applyBorder="1" applyAlignment="1" applyProtection="1">
      <alignment vertical="top" wrapText="1"/>
      <protection locked="0"/>
    </xf>
    <xf numFmtId="0" fontId="10" fillId="0" borderId="1" xfId="0" applyFont="1" applyFill="1" applyBorder="1" applyAlignment="1">
      <alignment vertical="top" wrapText="1"/>
    </xf>
    <xf numFmtId="0" fontId="8" fillId="0" borderId="2" xfId="0" applyFont="1" applyFill="1" applyBorder="1" applyAlignment="1">
      <alignment vertical="top" wrapText="1"/>
    </xf>
    <xf numFmtId="165" fontId="8" fillId="0" borderId="1" xfId="3" applyNumberFormat="1" applyFont="1" applyFill="1" applyBorder="1" applyAlignment="1">
      <alignment horizontal="center" vertical="top" wrapText="1"/>
    </xf>
    <xf numFmtId="165" fontId="8" fillId="3" borderId="1" xfId="3" applyNumberFormat="1" applyFont="1" applyFill="1" applyBorder="1" applyAlignment="1">
      <alignment horizontal="center" vertical="top" wrapText="1"/>
    </xf>
    <xf numFmtId="14" fontId="8" fillId="0" borderId="1" xfId="0" applyNumberFormat="1" applyFont="1" applyFill="1" applyBorder="1" applyAlignment="1">
      <alignment horizontal="center" vertical="top" wrapText="1"/>
    </xf>
    <xf numFmtId="0" fontId="7" fillId="6" borderId="1" xfId="0" applyFont="1" applyFill="1" applyBorder="1" applyAlignment="1">
      <alignment vertical="top" wrapText="1"/>
    </xf>
    <xf numFmtId="166" fontId="7" fillId="6" borderId="1" xfId="3" applyNumberFormat="1" applyFont="1" applyFill="1" applyBorder="1" applyAlignment="1">
      <alignment vertical="top" wrapText="1"/>
    </xf>
    <xf numFmtId="165" fontId="7" fillId="6" borderId="1" xfId="0" applyNumberFormat="1" applyFont="1" applyFill="1" applyBorder="1" applyAlignment="1">
      <alignment vertical="top" wrapText="1"/>
    </xf>
    <xf numFmtId="49" fontId="7" fillId="6" borderId="1" xfId="0" applyNumberFormat="1" applyFont="1" applyFill="1" applyBorder="1" applyAlignment="1">
      <alignment vertical="top"/>
    </xf>
    <xf numFmtId="14" fontId="7" fillId="6" borderId="1" xfId="0" applyNumberFormat="1" applyFont="1" applyFill="1" applyBorder="1" applyAlignment="1">
      <alignment vertical="top"/>
    </xf>
    <xf numFmtId="14" fontId="7" fillId="6" borderId="1" xfId="0" applyNumberFormat="1" applyFont="1" applyFill="1" applyBorder="1" applyAlignment="1">
      <alignment horizontal="center" vertical="top"/>
    </xf>
    <xf numFmtId="0" fontId="7" fillId="6" borderId="1" xfId="0" applyFont="1" applyFill="1" applyBorder="1" applyAlignment="1">
      <alignment vertical="top"/>
    </xf>
    <xf numFmtId="0" fontId="7" fillId="6" borderId="1" xfId="0" applyFont="1" applyFill="1" applyBorder="1" applyAlignment="1">
      <alignment horizontal="center" vertical="top"/>
    </xf>
    <xf numFmtId="0" fontId="7" fillId="6" borderId="0" xfId="0" applyFont="1" applyFill="1" applyAlignment="1">
      <alignment vertical="top"/>
    </xf>
    <xf numFmtId="0" fontId="7" fillId="6" borderId="1" xfId="0" applyFont="1" applyFill="1" applyBorder="1" applyAlignment="1">
      <alignment horizontal="center" vertical="top" wrapText="1"/>
    </xf>
    <xf numFmtId="165" fontId="7" fillId="6" borderId="1" xfId="0" applyNumberFormat="1" applyFont="1" applyFill="1" applyBorder="1" applyAlignment="1">
      <alignment horizontal="center" vertical="top" wrapText="1"/>
    </xf>
    <xf numFmtId="0" fontId="7" fillId="0" borderId="0" xfId="0" applyFont="1" applyFill="1" applyAlignment="1">
      <alignment vertical="top"/>
    </xf>
    <xf numFmtId="0" fontId="8" fillId="0" borderId="1" xfId="0" applyFont="1" applyFill="1" applyBorder="1" applyAlignment="1" applyProtection="1">
      <alignment horizontal="center" vertical="top" wrapText="1"/>
      <protection locked="0"/>
    </xf>
    <xf numFmtId="14" fontId="10" fillId="0" borderId="1" xfId="0" applyNumberFormat="1" applyFont="1" applyFill="1" applyBorder="1" applyAlignment="1">
      <alignment vertical="top" wrapText="1"/>
    </xf>
    <xf numFmtId="14" fontId="10" fillId="0" borderId="1" xfId="0" applyNumberFormat="1" applyFont="1" applyFill="1" applyBorder="1" applyAlignment="1">
      <alignment vertical="top"/>
    </xf>
    <xf numFmtId="0" fontId="8" fillId="0" borderId="0" xfId="0" applyFont="1" applyFill="1" applyBorder="1" applyAlignment="1">
      <alignment vertical="top" wrapText="1"/>
    </xf>
    <xf numFmtId="14" fontId="8" fillId="3" borderId="1" xfId="0" applyNumberFormat="1" applyFont="1" applyFill="1" applyBorder="1" applyAlignment="1">
      <alignment horizontal="center" vertical="top"/>
    </xf>
    <xf numFmtId="0" fontId="8" fillId="0" borderId="3" xfId="0" applyFont="1" applyFill="1" applyBorder="1" applyAlignment="1">
      <alignment vertical="top" wrapText="1"/>
    </xf>
    <xf numFmtId="165" fontId="8" fillId="0" borderId="1" xfId="0" applyNumberFormat="1" applyFont="1" applyFill="1" applyBorder="1" applyAlignment="1">
      <alignment vertical="top"/>
    </xf>
    <xf numFmtId="167" fontId="8" fillId="0" borderId="1" xfId="1" applyNumberFormat="1" applyFont="1" applyFill="1" applyBorder="1" applyAlignment="1">
      <alignment horizontal="center" vertical="top" wrapText="1"/>
    </xf>
    <xf numFmtId="165" fontId="8" fillId="3" borderId="1" xfId="0" applyNumberFormat="1" applyFont="1" applyFill="1" applyBorder="1" applyAlignment="1">
      <alignment vertical="top"/>
    </xf>
    <xf numFmtId="0" fontId="8" fillId="0" borderId="1" xfId="0" applyNumberFormat="1" applyFont="1" applyFill="1" applyBorder="1" applyAlignment="1">
      <alignment horizontal="center" vertical="top" wrapText="1"/>
    </xf>
    <xf numFmtId="165" fontId="9" fillId="0" borderId="0" xfId="0" applyNumberFormat="1" applyFont="1" applyAlignment="1">
      <alignment horizontal="center"/>
    </xf>
    <xf numFmtId="0" fontId="11" fillId="0" borderId="1" xfId="0" applyFont="1" applyFill="1" applyBorder="1" applyAlignment="1">
      <alignment horizontal="center" vertical="top"/>
    </xf>
    <xf numFmtId="165" fontId="7" fillId="6" borderId="1" xfId="1" applyNumberFormat="1" applyFont="1" applyFill="1" applyBorder="1" applyAlignment="1">
      <alignment vertical="top" wrapText="1"/>
    </xf>
    <xf numFmtId="0" fontId="12" fillId="6" borderId="1" xfId="0" applyFont="1" applyFill="1" applyBorder="1" applyAlignment="1">
      <alignment horizontal="center" vertical="top"/>
    </xf>
    <xf numFmtId="165" fontId="8" fillId="0" borderId="1" xfId="1" applyNumberFormat="1" applyFont="1" applyFill="1" applyBorder="1" applyAlignment="1">
      <alignment horizontal="center" vertical="top" wrapText="1"/>
    </xf>
    <xf numFmtId="1" fontId="8" fillId="0" borderId="1" xfId="0" applyNumberFormat="1" applyFont="1" applyFill="1" applyBorder="1" applyAlignment="1">
      <alignment horizontal="center" vertical="top" wrapText="1"/>
    </xf>
    <xf numFmtId="165" fontId="8" fillId="0" borderId="0" xfId="0" applyNumberFormat="1" applyFont="1" applyFill="1" applyAlignment="1">
      <alignment vertical="top"/>
    </xf>
    <xf numFmtId="166" fontId="8" fillId="3" borderId="1" xfId="3" applyNumberFormat="1" applyFont="1" applyFill="1" applyBorder="1" applyAlignment="1">
      <alignment vertical="top" wrapText="1"/>
    </xf>
    <xf numFmtId="165" fontId="8" fillId="3" borderId="0" xfId="0" applyNumberFormat="1" applyFont="1" applyFill="1" applyAlignment="1">
      <alignment vertical="top"/>
    </xf>
    <xf numFmtId="14" fontId="7" fillId="6" borderId="1" xfId="0" applyNumberFormat="1" applyFont="1" applyFill="1" applyBorder="1" applyAlignment="1">
      <alignment horizontal="center" vertical="top" wrapText="1"/>
    </xf>
    <xf numFmtId="166" fontId="8" fillId="0" borderId="2" xfId="3" applyNumberFormat="1" applyFont="1" applyFill="1" applyBorder="1" applyAlignment="1">
      <alignment vertical="top" wrapText="1"/>
    </xf>
    <xf numFmtId="165" fontId="8" fillId="0" borderId="2" xfId="1" applyNumberFormat="1" applyFont="1" applyFill="1" applyBorder="1" applyAlignment="1">
      <alignment vertical="top" wrapText="1"/>
    </xf>
    <xf numFmtId="49" fontId="8" fillId="0" borderId="2" xfId="0" applyNumberFormat="1" applyFont="1" applyFill="1" applyBorder="1" applyAlignment="1">
      <alignment vertical="top"/>
    </xf>
    <xf numFmtId="14" fontId="8" fillId="0" borderId="2" xfId="0" applyNumberFormat="1" applyFont="1" applyFill="1" applyBorder="1" applyAlignment="1">
      <alignment vertical="top"/>
    </xf>
    <xf numFmtId="14" fontId="8" fillId="0" borderId="2" xfId="0" applyNumberFormat="1" applyFont="1" applyBorder="1" applyAlignment="1">
      <alignment horizontal="center" vertical="top"/>
    </xf>
    <xf numFmtId="0" fontId="8" fillId="0" borderId="2" xfId="0" applyFont="1" applyFill="1" applyBorder="1" applyAlignment="1">
      <alignment vertical="top"/>
    </xf>
    <xf numFmtId="0" fontId="8" fillId="0" borderId="2" xfId="0" applyFont="1" applyFill="1" applyBorder="1" applyAlignment="1">
      <alignment horizontal="center" vertical="top" wrapText="1"/>
    </xf>
    <xf numFmtId="165" fontId="8" fillId="0" borderId="2" xfId="0" applyNumberFormat="1" applyFont="1" applyFill="1" applyBorder="1" applyAlignment="1">
      <alignment horizontal="center" vertical="top" wrapText="1"/>
    </xf>
    <xf numFmtId="0" fontId="7" fillId="0" borderId="0" xfId="0" applyFont="1" applyFill="1" applyBorder="1" applyAlignment="1">
      <alignment vertical="top" wrapText="1"/>
    </xf>
    <xf numFmtId="166" fontId="7" fillId="0" borderId="0" xfId="3" applyNumberFormat="1" applyFont="1" applyFill="1" applyBorder="1" applyAlignment="1">
      <alignment vertical="top" wrapText="1"/>
    </xf>
    <xf numFmtId="165" fontId="7" fillId="0" borderId="0" xfId="1" applyNumberFormat="1" applyFont="1" applyFill="1" applyBorder="1" applyAlignment="1">
      <alignment vertical="top" wrapText="1"/>
    </xf>
    <xf numFmtId="167" fontId="7" fillId="0" borderId="0" xfId="1" applyNumberFormat="1" applyFont="1" applyFill="1" applyBorder="1" applyAlignment="1">
      <alignment vertical="top" wrapText="1"/>
    </xf>
    <xf numFmtId="14" fontId="7" fillId="0" borderId="0" xfId="0" applyNumberFormat="1" applyFont="1" applyFill="1" applyBorder="1" applyAlignment="1">
      <alignment vertical="top"/>
    </xf>
    <xf numFmtId="14" fontId="7" fillId="0" borderId="0" xfId="0" applyNumberFormat="1" applyFont="1" applyBorder="1" applyAlignment="1">
      <alignment horizontal="center" vertical="top"/>
    </xf>
    <xf numFmtId="0" fontId="7" fillId="0" borderId="0" xfId="0" applyFont="1" applyFill="1" applyBorder="1" applyAlignment="1">
      <alignment vertical="top"/>
    </xf>
    <xf numFmtId="0" fontId="7" fillId="0" borderId="0" xfId="0" applyFont="1" applyFill="1" applyBorder="1" applyAlignment="1">
      <alignment horizontal="center" vertical="top" wrapText="1"/>
    </xf>
    <xf numFmtId="165" fontId="7" fillId="0" borderId="0" xfId="0" applyNumberFormat="1" applyFont="1" applyFill="1" applyBorder="1" applyAlignment="1">
      <alignment horizontal="center" vertical="top" wrapText="1"/>
    </xf>
    <xf numFmtId="166" fontId="8" fillId="0" borderId="0" xfId="3" applyNumberFormat="1" applyFont="1" applyFill="1" applyBorder="1" applyAlignment="1">
      <alignment vertical="top" wrapText="1"/>
    </xf>
    <xf numFmtId="165" fontId="8" fillId="0" borderId="0" xfId="1" applyNumberFormat="1" applyFont="1" applyFill="1" applyBorder="1" applyAlignment="1">
      <alignment vertical="top" wrapText="1"/>
    </xf>
    <xf numFmtId="167" fontId="8" fillId="0" borderId="0" xfId="1" applyNumberFormat="1" applyFont="1" applyFill="1" applyBorder="1" applyAlignment="1">
      <alignment vertical="top" wrapText="1"/>
    </xf>
    <xf numFmtId="14" fontId="8" fillId="0" borderId="0" xfId="0" applyNumberFormat="1" applyFont="1" applyBorder="1" applyAlignment="1">
      <alignment vertical="top"/>
    </xf>
    <xf numFmtId="165" fontId="8" fillId="0" borderId="0" xfId="0" applyNumberFormat="1" applyFont="1" applyFill="1" applyBorder="1" applyAlignment="1">
      <alignment vertical="top" wrapText="1"/>
    </xf>
    <xf numFmtId="165" fontId="8" fillId="0" borderId="0" xfId="0" applyNumberFormat="1" applyFont="1" applyBorder="1" applyAlignment="1">
      <alignment vertical="top" wrapText="1"/>
    </xf>
    <xf numFmtId="14" fontId="8" fillId="0" borderId="0" xfId="0" applyNumberFormat="1" applyFont="1" applyFill="1" applyBorder="1" applyAlignment="1">
      <alignment horizontal="center" vertical="top"/>
    </xf>
    <xf numFmtId="0" fontId="8" fillId="0" borderId="0" xfId="0" applyFont="1" applyAlignment="1">
      <alignment horizontal="center" vertical="top"/>
    </xf>
    <xf numFmtId="14" fontId="8" fillId="0" borderId="0" xfId="0" applyNumberFormat="1" applyFont="1" applyFill="1" applyBorder="1" applyAlignment="1">
      <alignment vertical="top"/>
    </xf>
    <xf numFmtId="165" fontId="8" fillId="0" borderId="0" xfId="0" applyNumberFormat="1" applyFont="1" applyAlignment="1">
      <alignment horizontal="center" vertical="center" wrapText="1"/>
    </xf>
    <xf numFmtId="166" fontId="8" fillId="0" borderId="0" xfId="3" applyNumberFormat="1" applyFont="1" applyAlignment="1">
      <alignment vertical="top"/>
    </xf>
    <xf numFmtId="167" fontId="8" fillId="0" borderId="0" xfId="0" applyNumberFormat="1" applyFont="1" applyAlignment="1">
      <alignment vertical="top"/>
    </xf>
    <xf numFmtId="165" fontId="8" fillId="0" borderId="0" xfId="0" applyNumberFormat="1" applyFont="1" applyAlignment="1">
      <alignment vertical="top" wrapText="1"/>
    </xf>
    <xf numFmtId="0" fontId="8" fillId="0" borderId="0" xfId="0" applyFont="1" applyAlignment="1">
      <alignment vertical="top" wrapText="1"/>
    </xf>
    <xf numFmtId="165" fontId="8" fillId="0" borderId="0" xfId="0" applyNumberFormat="1" applyFont="1" applyAlignment="1">
      <alignment horizontal="center" vertical="top"/>
    </xf>
    <xf numFmtId="0" fontId="8" fillId="0" borderId="0" xfId="0" applyFont="1" applyBorder="1" applyAlignment="1">
      <alignment vertical="top"/>
    </xf>
    <xf numFmtId="164" fontId="9" fillId="5" borderId="0" xfId="3" applyFont="1" applyFill="1" applyBorder="1" applyAlignment="1">
      <alignment vertical="top"/>
    </xf>
    <xf numFmtId="164" fontId="8" fillId="0" borderId="0" xfId="0" applyNumberFormat="1" applyFont="1" applyAlignment="1">
      <alignment vertical="top"/>
    </xf>
    <xf numFmtId="10" fontId="8" fillId="0" borderId="0" xfId="2" applyNumberFormat="1" applyFont="1" applyAlignment="1">
      <alignment vertical="top"/>
    </xf>
    <xf numFmtId="168" fontId="8" fillId="0" borderId="0" xfId="0" applyNumberFormat="1" applyFont="1" applyAlignment="1">
      <alignment vertical="top"/>
    </xf>
    <xf numFmtId="166" fontId="8" fillId="0" borderId="0" xfId="3" applyNumberFormat="1" applyFont="1" applyAlignment="1">
      <alignment horizontal="center" vertical="top"/>
    </xf>
    <xf numFmtId="165" fontId="8" fillId="0" borderId="1" xfId="0" applyNumberFormat="1" applyFont="1" applyBorder="1" applyAlignment="1">
      <alignment vertical="top"/>
    </xf>
    <xf numFmtId="165" fontId="7" fillId="0" borderId="0" xfId="0" applyNumberFormat="1" applyFont="1" applyFill="1" applyBorder="1" applyAlignment="1">
      <alignment vertical="top"/>
    </xf>
    <xf numFmtId="165" fontId="7" fillId="6" borderId="1" xfId="0" applyNumberFormat="1" applyFont="1" applyFill="1" applyBorder="1" applyAlignment="1">
      <alignment vertical="top"/>
    </xf>
    <xf numFmtId="165" fontId="8" fillId="3" borderId="1" xfId="1" applyNumberFormat="1" applyFont="1" applyFill="1" applyBorder="1" applyAlignment="1">
      <alignment vertical="top" wrapText="1"/>
    </xf>
    <xf numFmtId="0" fontId="8" fillId="3" borderId="1" xfId="0" applyFont="1" applyFill="1" applyBorder="1" applyAlignment="1" applyProtection="1">
      <alignment vertical="top" wrapText="1"/>
      <protection locked="0"/>
    </xf>
    <xf numFmtId="0" fontId="10" fillId="3" borderId="1" xfId="0" applyFont="1" applyFill="1" applyBorder="1" applyAlignment="1">
      <alignment vertical="top" wrapText="1"/>
    </xf>
    <xf numFmtId="0" fontId="8" fillId="3" borderId="2" xfId="0" applyFont="1" applyFill="1" applyBorder="1" applyAlignment="1">
      <alignment vertical="top" wrapText="1"/>
    </xf>
    <xf numFmtId="44" fontId="8" fillId="3" borderId="1" xfId="1" applyFont="1" applyFill="1" applyBorder="1" applyAlignment="1">
      <alignment vertical="top" wrapText="1"/>
    </xf>
    <xf numFmtId="0" fontId="6" fillId="3" borderId="1" xfId="0" applyFont="1" applyFill="1" applyBorder="1" applyAlignment="1">
      <alignment horizontal="center" vertical="top" wrapText="1"/>
    </xf>
    <xf numFmtId="14" fontId="8" fillId="3" borderId="1" xfId="0" applyNumberFormat="1" applyFont="1" applyFill="1" applyBorder="1" applyAlignment="1">
      <alignment horizontal="center" vertical="top" wrapText="1"/>
    </xf>
    <xf numFmtId="14" fontId="13" fillId="0" borderId="1" xfId="0" applyNumberFormat="1" applyFont="1" applyBorder="1" applyAlignment="1">
      <alignment horizontal="left" vertical="top" wrapText="1"/>
    </xf>
    <xf numFmtId="0" fontId="8" fillId="3" borderId="0" xfId="0" applyFont="1" applyFill="1" applyBorder="1" applyAlignment="1">
      <alignment vertical="top" wrapText="1"/>
    </xf>
    <xf numFmtId="0" fontId="14" fillId="3" borderId="1" xfId="0" applyFont="1" applyFill="1" applyBorder="1" applyAlignment="1">
      <alignment vertical="top" wrapText="1"/>
    </xf>
    <xf numFmtId="0" fontId="8" fillId="3" borderId="1" xfId="0" applyNumberFormat="1" applyFont="1" applyFill="1" applyBorder="1" applyAlignment="1">
      <alignment horizontal="center" vertical="top"/>
    </xf>
    <xf numFmtId="0" fontId="6" fillId="0" borderId="1" xfId="0" applyFont="1" applyFill="1" applyBorder="1" applyAlignment="1">
      <alignment horizontal="center" vertical="top" wrapText="1"/>
    </xf>
    <xf numFmtId="0" fontId="7" fillId="3" borderId="1" xfId="0" applyFont="1" applyFill="1" applyBorder="1" applyAlignment="1">
      <alignment vertical="top" wrapText="1"/>
    </xf>
    <xf numFmtId="0" fontId="7" fillId="0" borderId="1" xfId="0" applyFont="1" applyFill="1" applyBorder="1" applyAlignment="1">
      <alignment vertical="top" wrapText="1"/>
    </xf>
    <xf numFmtId="0" fontId="8" fillId="0" borderId="1" xfId="0" applyNumberFormat="1" applyFont="1" applyFill="1" applyBorder="1" applyAlignment="1">
      <alignment horizontal="center" vertical="top"/>
    </xf>
    <xf numFmtId="0" fontId="8" fillId="5" borderId="1" xfId="0" applyFont="1" applyFill="1" applyBorder="1" applyAlignment="1">
      <alignment vertical="top" wrapText="1"/>
    </xf>
    <xf numFmtId="166" fontId="8" fillId="5" borderId="1" xfId="3" applyNumberFormat="1" applyFont="1" applyFill="1" applyBorder="1" applyAlignment="1">
      <alignment vertical="top" wrapText="1"/>
    </xf>
    <xf numFmtId="165" fontId="8" fillId="5" borderId="1" xfId="0" applyNumberFormat="1" applyFont="1" applyFill="1" applyBorder="1" applyAlignment="1">
      <alignment vertical="top" wrapText="1"/>
    </xf>
    <xf numFmtId="14" fontId="8" fillId="5" borderId="1" xfId="0" applyNumberFormat="1" applyFont="1" applyFill="1" applyBorder="1" applyAlignment="1">
      <alignment vertical="top"/>
    </xf>
    <xf numFmtId="0" fontId="8" fillId="7" borderId="1" xfId="0" applyFont="1" applyFill="1" applyBorder="1" applyAlignment="1">
      <alignment vertical="top" wrapText="1"/>
    </xf>
    <xf numFmtId="166" fontId="8" fillId="7" borderId="1" xfId="3" applyNumberFormat="1" applyFont="1" applyFill="1" applyBorder="1" applyAlignment="1">
      <alignment vertical="top" wrapText="1"/>
    </xf>
    <xf numFmtId="165" fontId="8" fillId="7" borderId="1" xfId="1" applyNumberFormat="1" applyFont="1" applyFill="1" applyBorder="1" applyAlignment="1">
      <alignment vertical="top" wrapText="1"/>
    </xf>
    <xf numFmtId="165" fontId="8" fillId="7" borderId="1" xfId="0" applyNumberFormat="1" applyFont="1" applyFill="1" applyBorder="1" applyAlignment="1">
      <alignment vertical="top"/>
    </xf>
    <xf numFmtId="49" fontId="8" fillId="7" borderId="1" xfId="0" applyNumberFormat="1" applyFont="1" applyFill="1" applyBorder="1" applyAlignment="1">
      <alignment vertical="top"/>
    </xf>
    <xf numFmtId="14" fontId="8" fillId="7" borderId="1" xfId="0" applyNumberFormat="1" applyFont="1" applyFill="1" applyBorder="1" applyAlignment="1">
      <alignment horizontal="center" vertical="top"/>
    </xf>
    <xf numFmtId="0" fontId="8" fillId="7" borderId="1" xfId="0" applyFont="1" applyFill="1" applyBorder="1" applyAlignment="1">
      <alignment vertical="top"/>
    </xf>
    <xf numFmtId="0" fontId="8" fillId="7" borderId="1" xfId="0" applyFont="1" applyFill="1" applyBorder="1" applyAlignment="1">
      <alignment horizontal="center" vertical="top"/>
    </xf>
    <xf numFmtId="14" fontId="8" fillId="7" borderId="1" xfId="0" applyNumberFormat="1" applyFont="1" applyFill="1" applyBorder="1" applyAlignment="1">
      <alignment vertical="top"/>
    </xf>
    <xf numFmtId="0" fontId="8" fillId="7" borderId="0" xfId="0" applyFont="1" applyFill="1" applyAlignment="1">
      <alignment vertical="top"/>
    </xf>
    <xf numFmtId="0" fontId="6" fillId="7" borderId="1" xfId="0" applyFont="1" applyFill="1" applyBorder="1" applyAlignment="1">
      <alignment horizontal="center" vertical="top" wrapText="1"/>
    </xf>
    <xf numFmtId="165" fontId="8" fillId="7" borderId="1" xfId="0" applyNumberFormat="1" applyFont="1" applyFill="1" applyBorder="1" applyAlignment="1">
      <alignment horizontal="center" vertical="top" wrapText="1"/>
    </xf>
    <xf numFmtId="165" fontId="7" fillId="4" borderId="0" xfId="0" applyNumberFormat="1" applyFont="1" applyFill="1" applyAlignment="1">
      <alignment horizontal="center" vertical="top" wrapText="1"/>
    </xf>
    <xf numFmtId="0" fontId="8" fillId="4" borderId="0" xfId="0" applyFont="1" applyFill="1" applyAlignment="1">
      <alignment horizontal="center" vertical="top"/>
    </xf>
  </cellXfs>
  <cellStyles count="4">
    <cellStyle name="Κανονικό" xfId="0" builtinId="0"/>
    <cellStyle name="Κόμμα" xfId="3" builtinId="3"/>
    <cellStyle name="Νομισματική μονάδα" xfId="1" builtinId="4"/>
    <cellStyle name="Ποσοστό"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5512D11A-5CC6-11CF-8D67-00AA00BDCE1D}" ax:persistence="persistStream"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1569508</xdr:colOff>
          <xdr:row>715</xdr:row>
          <xdr:rowOff>102658</xdr:rowOff>
        </xdr:from>
        <xdr:to>
          <xdr:col>27</xdr:col>
          <xdr:colOff>107950</xdr:colOff>
          <xdr:row>716</xdr:row>
          <xdr:rowOff>89958</xdr:rowOff>
        </xdr:to>
        <xdr:sp macro="" textlink="">
          <xdr:nvSpPr>
            <xdr:cNvPr id="1027" name="Control 3" hidden="1">
              <a:extLst>
                <a:ext uri="{63B3BB69-23CF-44E3-9099-C40C66FF867C}">
                  <a14:compatExt spid="_x0000_s102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Φύλλο1">
    <pageSetUpPr fitToPage="1"/>
  </sheetPr>
  <dimension ref="A1:AD2768"/>
  <sheetViews>
    <sheetView tabSelected="1" zoomScale="90" zoomScaleNormal="90" workbookViewId="0">
      <pane ySplit="1" topLeftCell="A332" activePane="bottomLeft" state="frozen"/>
      <selection pane="bottomLeft" activeCell="H15" sqref="H15"/>
    </sheetView>
  </sheetViews>
  <sheetFormatPr defaultColWidth="9.140625" defaultRowHeight="17.25" customHeight="1" outlineLevelRow="2" x14ac:dyDescent="0.25"/>
  <cols>
    <col min="1" max="1" width="6.42578125" style="30" customWidth="1"/>
    <col min="2" max="2" width="9.42578125" style="30" customWidth="1"/>
    <col min="3" max="3" width="9.85546875" style="30" customWidth="1"/>
    <col min="4" max="4" width="15.28515625" style="121" hidden="1" customWidth="1"/>
    <col min="5" max="5" width="10.85546875" style="30" customWidth="1"/>
    <col min="6" max="6" width="40.140625" style="30" customWidth="1"/>
    <col min="7" max="7" width="26.5703125" style="30" customWidth="1"/>
    <col min="8" max="8" width="18.85546875" style="30" customWidth="1"/>
    <col min="9" max="9" width="8.5703125" style="30" customWidth="1"/>
    <col min="10" max="10" width="27.5703125" style="30" customWidth="1"/>
    <col min="11" max="11" width="22.42578125" style="30" customWidth="1"/>
    <col min="12" max="12" width="18.85546875" style="30" customWidth="1"/>
    <col min="13" max="13" width="20.7109375" style="30" customWidth="1"/>
    <col min="14" max="14" width="14.140625" style="30" hidden="1" customWidth="1"/>
    <col min="15" max="15" width="15" style="30" customWidth="1"/>
    <col min="16" max="16" width="10.5703125" style="30" hidden="1" customWidth="1"/>
    <col min="17" max="17" width="36.28515625" style="30" customWidth="1"/>
    <col min="18" max="18" width="21.140625" style="30" customWidth="1"/>
    <col min="19" max="19" width="17.28515625" style="124" customWidth="1"/>
    <col min="20" max="20" width="16.85546875" style="118" customWidth="1"/>
    <col min="21" max="21" width="1.85546875" style="30" customWidth="1"/>
    <col min="22" max="22" width="11.28515625" style="131" customWidth="1"/>
    <col min="23" max="23" width="20.5703125" style="30" customWidth="1"/>
    <col min="24" max="24" width="11.28515625" style="118" customWidth="1"/>
    <col min="25" max="25" width="2.28515625" style="30" customWidth="1"/>
    <col min="26" max="26" width="16" style="118" customWidth="1"/>
    <col min="27" max="27" width="24.85546875" style="125" customWidth="1"/>
    <col min="28" max="28" width="20" style="30" customWidth="1"/>
    <col min="29" max="29" width="16.28515625" style="30" customWidth="1"/>
    <col min="30" max="30" width="15.7109375" style="30" bestFit="1" customWidth="1"/>
    <col min="31" max="31" width="9.140625" style="30"/>
    <col min="32" max="32" width="13" style="30" bestFit="1" customWidth="1"/>
    <col min="33" max="16384" width="9.140625" style="30"/>
  </cols>
  <sheetData>
    <row r="1" spans="1:27" s="19" customFormat="1" ht="62.25" customHeight="1" x14ac:dyDescent="0.25">
      <c r="A1" s="11" t="s">
        <v>176</v>
      </c>
      <c r="B1" s="11" t="s">
        <v>262</v>
      </c>
      <c r="C1" s="11" t="s">
        <v>714</v>
      </c>
      <c r="D1" s="12" t="s">
        <v>263</v>
      </c>
      <c r="E1" s="11" t="s">
        <v>0</v>
      </c>
      <c r="F1" s="11" t="s">
        <v>1</v>
      </c>
      <c r="G1" s="11" t="s">
        <v>171</v>
      </c>
      <c r="H1" s="11" t="s">
        <v>172</v>
      </c>
      <c r="I1" s="11" t="s">
        <v>521</v>
      </c>
      <c r="J1" s="11" t="s">
        <v>170</v>
      </c>
      <c r="K1" s="13" t="s">
        <v>269</v>
      </c>
      <c r="L1" s="11" t="s">
        <v>264</v>
      </c>
      <c r="M1" s="11" t="s">
        <v>265</v>
      </c>
      <c r="N1" s="11" t="s">
        <v>266</v>
      </c>
      <c r="O1" s="11" t="s">
        <v>267</v>
      </c>
      <c r="P1" s="11" t="s">
        <v>268</v>
      </c>
      <c r="Q1" s="11" t="s">
        <v>182</v>
      </c>
      <c r="R1" s="11" t="s">
        <v>313</v>
      </c>
      <c r="S1" s="11" t="s">
        <v>165</v>
      </c>
      <c r="T1" s="14" t="s">
        <v>166</v>
      </c>
      <c r="U1" s="15"/>
      <c r="V1" s="16" t="s">
        <v>333</v>
      </c>
      <c r="W1" s="17" t="s">
        <v>820</v>
      </c>
      <c r="X1" s="16" t="s">
        <v>327</v>
      </c>
      <c r="Y1" s="15"/>
      <c r="Z1" s="18" t="s">
        <v>2</v>
      </c>
      <c r="AA1" s="166" t="s">
        <v>480</v>
      </c>
    </row>
    <row r="2" spans="1:27" ht="17.25" customHeight="1" outlineLevel="2" x14ac:dyDescent="0.25">
      <c r="A2" s="20" t="s">
        <v>177</v>
      </c>
      <c r="B2" s="20" t="s">
        <v>325</v>
      </c>
      <c r="C2" s="20"/>
      <c r="D2" s="21">
        <v>18000000</v>
      </c>
      <c r="E2" s="20" t="s">
        <v>120</v>
      </c>
      <c r="F2" s="20" t="s">
        <v>3</v>
      </c>
      <c r="G2" s="20" t="s">
        <v>377</v>
      </c>
      <c r="H2" s="20" t="s">
        <v>308</v>
      </c>
      <c r="I2" s="20">
        <v>375407</v>
      </c>
      <c r="J2" s="20" t="s">
        <v>793</v>
      </c>
      <c r="K2" s="22">
        <f>L2+M2</f>
        <v>100000</v>
      </c>
      <c r="L2" s="22">
        <v>100000</v>
      </c>
      <c r="M2" s="132"/>
      <c r="N2" s="23"/>
      <c r="O2" s="24"/>
      <c r="P2" s="24"/>
      <c r="Q2" s="20"/>
      <c r="R2" s="20" t="s">
        <v>315</v>
      </c>
      <c r="S2" s="25" t="s">
        <v>200</v>
      </c>
      <c r="T2" s="26">
        <v>42185</v>
      </c>
      <c r="U2" s="27"/>
      <c r="V2" s="28">
        <v>3</v>
      </c>
      <c r="W2" s="24" t="s">
        <v>337</v>
      </c>
      <c r="X2" s="29" t="s">
        <v>331</v>
      </c>
      <c r="Z2" s="31"/>
      <c r="AA2" s="32"/>
    </row>
    <row r="3" spans="1:27" s="37" customFormat="1" ht="17.25" customHeight="1" outlineLevel="2" x14ac:dyDescent="0.25">
      <c r="A3" s="20" t="s">
        <v>177</v>
      </c>
      <c r="B3" s="20" t="s">
        <v>325</v>
      </c>
      <c r="C3" s="20"/>
      <c r="D3" s="21">
        <v>18000000</v>
      </c>
      <c r="E3" s="20" t="s">
        <v>120</v>
      </c>
      <c r="F3" s="20" t="s">
        <v>3</v>
      </c>
      <c r="G3" s="20" t="s">
        <v>377</v>
      </c>
      <c r="H3" s="20" t="s">
        <v>304</v>
      </c>
      <c r="I3" s="20"/>
      <c r="J3" s="144" t="s">
        <v>297</v>
      </c>
      <c r="K3" s="43">
        <f>L3+M3</f>
        <v>64560</v>
      </c>
      <c r="L3" s="43">
        <v>64560</v>
      </c>
      <c r="M3" s="82"/>
      <c r="N3" s="53"/>
      <c r="O3" s="46"/>
      <c r="P3" s="46"/>
      <c r="Q3" s="38" t="s">
        <v>918</v>
      </c>
      <c r="R3" s="38" t="s">
        <v>314</v>
      </c>
      <c r="S3" s="38" t="s">
        <v>168</v>
      </c>
      <c r="T3" s="78">
        <v>42485</v>
      </c>
      <c r="U3" s="55"/>
      <c r="V3" s="145">
        <v>3</v>
      </c>
      <c r="W3" s="46" t="s">
        <v>337</v>
      </c>
      <c r="X3" s="45" t="s">
        <v>331</v>
      </c>
      <c r="Y3" s="47"/>
      <c r="Z3" s="44">
        <v>5000536</v>
      </c>
      <c r="AA3" s="48">
        <v>159509.23000000001</v>
      </c>
    </row>
    <row r="4" spans="1:27" ht="38.25" customHeight="1" outlineLevel="2" x14ac:dyDescent="0.25">
      <c r="A4" s="20" t="s">
        <v>177</v>
      </c>
      <c r="B4" s="20" t="s">
        <v>325</v>
      </c>
      <c r="C4" s="20"/>
      <c r="D4" s="21">
        <v>18000000</v>
      </c>
      <c r="E4" s="20" t="s">
        <v>120</v>
      </c>
      <c r="F4" s="20" t="s">
        <v>3</v>
      </c>
      <c r="G4" s="20" t="s">
        <v>377</v>
      </c>
      <c r="H4" s="20" t="s">
        <v>308</v>
      </c>
      <c r="I4" s="20">
        <v>277237</v>
      </c>
      <c r="J4" s="20" t="s">
        <v>652</v>
      </c>
      <c r="K4" s="22">
        <f>L4+M4</f>
        <v>200000</v>
      </c>
      <c r="L4" s="22">
        <v>200000</v>
      </c>
      <c r="M4" s="132"/>
      <c r="N4" s="23"/>
      <c r="O4" s="24"/>
      <c r="P4" s="24"/>
      <c r="Q4" s="20" t="s">
        <v>918</v>
      </c>
      <c r="R4" s="20" t="s">
        <v>315</v>
      </c>
      <c r="S4" s="25" t="s">
        <v>200</v>
      </c>
      <c r="T4" s="26">
        <v>42185</v>
      </c>
      <c r="U4" s="27"/>
      <c r="V4" s="28">
        <v>3</v>
      </c>
      <c r="W4" s="24" t="s">
        <v>337</v>
      </c>
      <c r="X4" s="26" t="s">
        <v>331</v>
      </c>
      <c r="Z4" s="31">
        <v>5001377</v>
      </c>
      <c r="AA4" s="32">
        <v>503086.4</v>
      </c>
    </row>
    <row r="5" spans="1:27" ht="17.25" customHeight="1" outlineLevel="2" x14ac:dyDescent="0.25">
      <c r="A5" s="20" t="s">
        <v>177</v>
      </c>
      <c r="B5" s="20" t="s">
        <v>325</v>
      </c>
      <c r="C5" s="20">
        <v>1090219</v>
      </c>
      <c r="D5" s="21">
        <v>18000000</v>
      </c>
      <c r="E5" s="20" t="s">
        <v>754</v>
      </c>
      <c r="F5" s="20" t="s">
        <v>755</v>
      </c>
      <c r="G5" s="20" t="s">
        <v>213</v>
      </c>
      <c r="H5" s="20" t="s">
        <v>828</v>
      </c>
      <c r="I5" s="20"/>
      <c r="J5" s="38" t="s">
        <v>829</v>
      </c>
      <c r="K5" s="43">
        <v>1500000</v>
      </c>
      <c r="L5" s="22">
        <v>1500000</v>
      </c>
      <c r="M5" s="132"/>
      <c r="N5" s="23"/>
      <c r="O5" s="24" t="s">
        <v>824</v>
      </c>
      <c r="P5" s="24"/>
      <c r="Q5" s="20" t="s">
        <v>830</v>
      </c>
      <c r="R5" s="20" t="s">
        <v>819</v>
      </c>
      <c r="S5" s="25" t="s">
        <v>168</v>
      </c>
      <c r="T5" s="26">
        <v>44074</v>
      </c>
      <c r="U5" s="27"/>
      <c r="V5" s="28">
        <v>52</v>
      </c>
      <c r="W5" s="24" t="s">
        <v>769</v>
      </c>
      <c r="X5" s="26" t="s">
        <v>850</v>
      </c>
      <c r="Z5" s="31">
        <v>5074785</v>
      </c>
      <c r="AA5" s="32">
        <v>1500000</v>
      </c>
    </row>
    <row r="6" spans="1:27" s="37" customFormat="1" ht="17.25" customHeight="1" outlineLevel="2" x14ac:dyDescent="0.25">
      <c r="A6" s="20" t="s">
        <v>177</v>
      </c>
      <c r="B6" s="20" t="s">
        <v>325</v>
      </c>
      <c r="C6" s="20">
        <v>1090219</v>
      </c>
      <c r="D6" s="21">
        <v>18000000</v>
      </c>
      <c r="E6" s="20" t="s">
        <v>754</v>
      </c>
      <c r="F6" s="20" t="s">
        <v>755</v>
      </c>
      <c r="G6" s="20" t="s">
        <v>213</v>
      </c>
      <c r="H6" s="20" t="s">
        <v>213</v>
      </c>
      <c r="I6" s="20"/>
      <c r="J6" s="20" t="s">
        <v>970</v>
      </c>
      <c r="K6" s="22">
        <v>3500000</v>
      </c>
      <c r="L6" s="22">
        <v>3500000</v>
      </c>
      <c r="M6" s="80"/>
      <c r="N6" s="33"/>
      <c r="O6" s="34"/>
      <c r="P6" s="34"/>
      <c r="Q6" s="20"/>
      <c r="R6" s="148" t="s">
        <v>957</v>
      </c>
      <c r="S6" s="20" t="s">
        <v>168</v>
      </c>
      <c r="T6" s="35">
        <v>44405</v>
      </c>
      <c r="U6" s="36"/>
      <c r="V6" s="149"/>
      <c r="W6" s="34" t="s">
        <v>969</v>
      </c>
      <c r="X6" s="35"/>
      <c r="Z6" s="31"/>
      <c r="AA6" s="32"/>
    </row>
    <row r="7" spans="1:27" ht="17.25" customHeight="1" outlineLevel="2" x14ac:dyDescent="0.25">
      <c r="A7" s="20" t="s">
        <v>177</v>
      </c>
      <c r="B7" s="20" t="s">
        <v>325</v>
      </c>
      <c r="C7" s="20">
        <v>1090219</v>
      </c>
      <c r="D7" s="21">
        <v>18000000</v>
      </c>
      <c r="E7" s="20" t="s">
        <v>754</v>
      </c>
      <c r="F7" s="20" t="s">
        <v>755</v>
      </c>
      <c r="G7" s="20" t="s">
        <v>213</v>
      </c>
      <c r="H7" s="20" t="s">
        <v>213</v>
      </c>
      <c r="I7" s="20"/>
      <c r="J7" s="38" t="s">
        <v>756</v>
      </c>
      <c r="K7" s="43">
        <v>4950880.99</v>
      </c>
      <c r="L7" s="22">
        <v>4950880.99</v>
      </c>
      <c r="M7" s="132"/>
      <c r="N7" s="23"/>
      <c r="O7" s="24" t="s">
        <v>824</v>
      </c>
      <c r="P7" s="24"/>
      <c r="Q7" s="20"/>
      <c r="R7" s="20" t="s">
        <v>750</v>
      </c>
      <c r="S7" s="25" t="s">
        <v>168</v>
      </c>
      <c r="T7" s="26">
        <v>44011</v>
      </c>
      <c r="U7" s="27"/>
      <c r="V7" s="28">
        <v>52</v>
      </c>
      <c r="W7" s="24" t="s">
        <v>769</v>
      </c>
      <c r="X7" s="26">
        <v>44034</v>
      </c>
      <c r="Z7" s="31">
        <v>5074887</v>
      </c>
      <c r="AA7" s="32">
        <v>4306811.66</v>
      </c>
    </row>
    <row r="8" spans="1:27" ht="17.25" customHeight="1" outlineLevel="2" x14ac:dyDescent="0.25">
      <c r="A8" s="20" t="s">
        <v>177</v>
      </c>
      <c r="B8" s="20" t="s">
        <v>325</v>
      </c>
      <c r="C8" s="20">
        <v>1090219</v>
      </c>
      <c r="D8" s="21">
        <v>18000000</v>
      </c>
      <c r="E8" s="20" t="s">
        <v>791</v>
      </c>
      <c r="F8" s="20" t="s">
        <v>787</v>
      </c>
      <c r="G8" s="20" t="s">
        <v>377</v>
      </c>
      <c r="H8" s="20" t="s">
        <v>105</v>
      </c>
      <c r="I8" s="20"/>
      <c r="J8" s="38" t="s">
        <v>710</v>
      </c>
      <c r="K8" s="22">
        <v>1500000</v>
      </c>
      <c r="L8" s="22">
        <v>1500000</v>
      </c>
      <c r="M8" s="22"/>
      <c r="N8" s="23"/>
      <c r="O8" s="24"/>
      <c r="P8" s="24"/>
      <c r="Q8" s="20" t="s">
        <v>785</v>
      </c>
      <c r="R8" s="20" t="s">
        <v>750</v>
      </c>
      <c r="S8" s="25" t="s">
        <v>168</v>
      </c>
      <c r="T8" s="26">
        <v>44011</v>
      </c>
      <c r="U8" s="27"/>
      <c r="V8" s="39">
        <v>42</v>
      </c>
      <c r="W8" s="24" t="s">
        <v>747</v>
      </c>
      <c r="X8" s="26">
        <v>44035</v>
      </c>
      <c r="Z8" s="31"/>
      <c r="AA8" s="40"/>
    </row>
    <row r="9" spans="1:27" ht="17.25" customHeight="1" outlineLevel="2" x14ac:dyDescent="0.25">
      <c r="A9" s="20" t="s">
        <v>177</v>
      </c>
      <c r="B9" s="20" t="s">
        <v>325</v>
      </c>
      <c r="C9" s="20">
        <v>1090219</v>
      </c>
      <c r="D9" s="21">
        <v>18000000</v>
      </c>
      <c r="E9" s="20" t="s">
        <v>121</v>
      </c>
      <c r="F9" s="20" t="s">
        <v>5</v>
      </c>
      <c r="G9" s="20" t="s">
        <v>377</v>
      </c>
      <c r="H9" s="20" t="s">
        <v>958</v>
      </c>
      <c r="I9" s="20"/>
      <c r="J9" s="38" t="s">
        <v>959</v>
      </c>
      <c r="K9" s="22">
        <v>2600000</v>
      </c>
      <c r="L9" s="22">
        <v>2600000</v>
      </c>
      <c r="M9" s="22"/>
      <c r="N9" s="23"/>
      <c r="O9" s="46"/>
      <c r="P9" s="24"/>
      <c r="Q9" s="20"/>
      <c r="R9" s="148" t="s">
        <v>957</v>
      </c>
      <c r="S9" s="25" t="s">
        <v>168</v>
      </c>
      <c r="T9" s="35">
        <v>44405</v>
      </c>
      <c r="U9" s="27"/>
      <c r="V9" s="39"/>
      <c r="W9" s="24" t="s">
        <v>969</v>
      </c>
      <c r="X9" s="26"/>
      <c r="Z9" s="31"/>
      <c r="AA9" s="40"/>
    </row>
    <row r="10" spans="1:27" ht="20.25" customHeight="1" outlineLevel="2" x14ac:dyDescent="0.25">
      <c r="A10" s="20" t="s">
        <v>177</v>
      </c>
      <c r="B10" s="20" t="s">
        <v>325</v>
      </c>
      <c r="C10" s="20"/>
      <c r="D10" s="21">
        <v>18000000</v>
      </c>
      <c r="E10" s="20" t="s">
        <v>120</v>
      </c>
      <c r="F10" s="20" t="s">
        <v>3</v>
      </c>
      <c r="G10" s="20" t="s">
        <v>377</v>
      </c>
      <c r="H10" s="20" t="s">
        <v>308</v>
      </c>
      <c r="I10" s="20">
        <v>277791</v>
      </c>
      <c r="J10" s="20" t="s">
        <v>4</v>
      </c>
      <c r="K10" s="22">
        <f>L10+M10</f>
        <v>2860000</v>
      </c>
      <c r="L10" s="22">
        <v>2860000</v>
      </c>
      <c r="M10" s="132"/>
      <c r="N10" s="23"/>
      <c r="O10" s="24"/>
      <c r="P10" s="24"/>
      <c r="Q10" s="20" t="s">
        <v>918</v>
      </c>
      <c r="R10" s="20" t="s">
        <v>315</v>
      </c>
      <c r="S10" s="25" t="s">
        <v>200</v>
      </c>
      <c r="T10" s="26">
        <v>42185</v>
      </c>
      <c r="U10" s="27"/>
      <c r="V10" s="28">
        <v>3</v>
      </c>
      <c r="W10" s="24" t="s">
        <v>337</v>
      </c>
      <c r="X10" s="26" t="s">
        <v>331</v>
      </c>
      <c r="Z10" s="31" t="s">
        <v>481</v>
      </c>
      <c r="AA10" s="32">
        <v>5751976.2599999998</v>
      </c>
    </row>
    <row r="11" spans="1:27" ht="20.25" customHeight="1" outlineLevel="2" x14ac:dyDescent="0.25">
      <c r="A11" s="20" t="s">
        <v>177</v>
      </c>
      <c r="B11" s="20" t="s">
        <v>325</v>
      </c>
      <c r="C11" s="20">
        <v>1090219</v>
      </c>
      <c r="D11" s="21">
        <v>18000000</v>
      </c>
      <c r="E11" s="20" t="s">
        <v>120</v>
      </c>
      <c r="F11" s="20" t="s">
        <v>3</v>
      </c>
      <c r="G11" s="20" t="s">
        <v>377</v>
      </c>
      <c r="H11" s="20" t="s">
        <v>708</v>
      </c>
      <c r="I11" s="20"/>
      <c r="J11" s="20" t="s">
        <v>4</v>
      </c>
      <c r="K11" s="22">
        <v>2213383.1800000002</v>
      </c>
      <c r="L11" s="22">
        <v>2213383.1800000002</v>
      </c>
      <c r="M11" s="132"/>
      <c r="N11" s="23"/>
      <c r="O11" s="24"/>
      <c r="P11" s="24"/>
      <c r="Q11" s="20" t="s">
        <v>871</v>
      </c>
      <c r="R11" s="20" t="s">
        <v>870</v>
      </c>
      <c r="S11" s="25" t="s">
        <v>168</v>
      </c>
      <c r="T11" s="26">
        <v>44186</v>
      </c>
      <c r="U11" s="27"/>
      <c r="V11" s="28"/>
      <c r="W11" s="24"/>
      <c r="X11" s="26"/>
      <c r="Z11" s="31"/>
      <c r="AA11" s="32"/>
    </row>
    <row r="12" spans="1:27" ht="17.25" customHeight="1" outlineLevel="2" x14ac:dyDescent="0.25">
      <c r="A12" s="20" t="s">
        <v>177</v>
      </c>
      <c r="B12" s="20" t="s">
        <v>325</v>
      </c>
      <c r="C12" s="20"/>
      <c r="D12" s="21">
        <v>18000000</v>
      </c>
      <c r="E12" s="20" t="s">
        <v>120</v>
      </c>
      <c r="F12" s="20" t="s">
        <v>3</v>
      </c>
      <c r="G12" s="20" t="s">
        <v>377</v>
      </c>
      <c r="H12" s="20" t="s">
        <v>308</v>
      </c>
      <c r="I12" s="20">
        <v>277791</v>
      </c>
      <c r="J12" s="20" t="s">
        <v>4</v>
      </c>
      <c r="K12" s="22">
        <f>L12+M12</f>
        <v>221800</v>
      </c>
      <c r="L12" s="22">
        <v>221800</v>
      </c>
      <c r="M12" s="132"/>
      <c r="N12" s="23"/>
      <c r="O12" s="24"/>
      <c r="P12" s="24"/>
      <c r="Q12" s="20" t="s">
        <v>320</v>
      </c>
      <c r="R12" s="20" t="s">
        <v>316</v>
      </c>
      <c r="S12" s="25" t="s">
        <v>168</v>
      </c>
      <c r="T12" s="26">
        <v>42382</v>
      </c>
      <c r="U12" s="27"/>
      <c r="V12" s="28">
        <v>3</v>
      </c>
      <c r="W12" s="24" t="s">
        <v>337</v>
      </c>
      <c r="X12" s="26" t="s">
        <v>331</v>
      </c>
      <c r="Z12" s="31" t="s">
        <v>481</v>
      </c>
      <c r="AA12" s="32"/>
    </row>
    <row r="13" spans="1:27" ht="17.25" customHeight="1" outlineLevel="2" x14ac:dyDescent="0.25">
      <c r="A13" s="20" t="s">
        <v>177</v>
      </c>
      <c r="B13" s="20" t="s">
        <v>325</v>
      </c>
      <c r="C13" s="20"/>
      <c r="D13" s="21">
        <v>18000000</v>
      </c>
      <c r="E13" s="20" t="s">
        <v>120</v>
      </c>
      <c r="F13" s="20" t="s">
        <v>3</v>
      </c>
      <c r="G13" s="20" t="s">
        <v>377</v>
      </c>
      <c r="H13" s="20" t="s">
        <v>308</v>
      </c>
      <c r="I13" s="20">
        <v>277791</v>
      </c>
      <c r="J13" s="20" t="s">
        <v>4</v>
      </c>
      <c r="K13" s="22">
        <f>L13+M13</f>
        <v>1199854.74</v>
      </c>
      <c r="L13" s="22">
        <v>1199854.74</v>
      </c>
      <c r="M13" s="132"/>
      <c r="N13" s="23"/>
      <c r="O13" s="24"/>
      <c r="P13" s="24"/>
      <c r="Q13" s="20" t="s">
        <v>485</v>
      </c>
      <c r="R13" s="20" t="s">
        <v>486</v>
      </c>
      <c r="S13" s="25" t="s">
        <v>168</v>
      </c>
      <c r="T13" s="26">
        <v>43318</v>
      </c>
      <c r="U13" s="27"/>
      <c r="V13" s="28">
        <v>3</v>
      </c>
      <c r="W13" s="24" t="s">
        <v>337</v>
      </c>
      <c r="X13" s="26" t="s">
        <v>331</v>
      </c>
      <c r="Z13" s="31" t="s">
        <v>481</v>
      </c>
      <c r="AA13" s="32"/>
    </row>
    <row r="14" spans="1:27" ht="17.25" customHeight="1" outlineLevel="2" x14ac:dyDescent="0.25">
      <c r="A14" s="20" t="s">
        <v>177</v>
      </c>
      <c r="B14" s="20" t="s">
        <v>325</v>
      </c>
      <c r="C14" s="20">
        <v>1090219</v>
      </c>
      <c r="D14" s="21">
        <v>18000000</v>
      </c>
      <c r="E14" s="20" t="s">
        <v>120</v>
      </c>
      <c r="F14" s="20" t="s">
        <v>3</v>
      </c>
      <c r="G14" s="20" t="s">
        <v>377</v>
      </c>
      <c r="H14" s="20" t="s">
        <v>708</v>
      </c>
      <c r="I14" s="20"/>
      <c r="J14" s="20" t="s">
        <v>709</v>
      </c>
      <c r="K14" s="22">
        <v>218566.38</v>
      </c>
      <c r="L14" s="22">
        <f>K14-M14</f>
        <v>218566.38</v>
      </c>
      <c r="M14" s="132"/>
      <c r="N14" s="23"/>
      <c r="O14" s="24"/>
      <c r="P14" s="24"/>
      <c r="Q14" s="20"/>
      <c r="R14" s="20" t="s">
        <v>691</v>
      </c>
      <c r="S14" s="25" t="s">
        <v>168</v>
      </c>
      <c r="T14" s="26">
        <v>43920</v>
      </c>
      <c r="U14" s="27"/>
      <c r="V14" s="28">
        <v>42</v>
      </c>
      <c r="W14" s="42" t="s">
        <v>777</v>
      </c>
      <c r="X14" s="26"/>
      <c r="Z14" s="31">
        <v>5073529</v>
      </c>
      <c r="AA14" s="32">
        <v>210564.94</v>
      </c>
    </row>
    <row r="15" spans="1:27" ht="17.25" customHeight="1" outlineLevel="2" x14ac:dyDescent="0.25">
      <c r="A15" s="20" t="s">
        <v>177</v>
      </c>
      <c r="B15" s="20" t="s">
        <v>325</v>
      </c>
      <c r="C15" s="20"/>
      <c r="D15" s="21">
        <v>18000000</v>
      </c>
      <c r="E15" s="20" t="s">
        <v>120</v>
      </c>
      <c r="F15" s="20" t="s">
        <v>3</v>
      </c>
      <c r="G15" s="20" t="s">
        <v>377</v>
      </c>
      <c r="H15" s="20" t="s">
        <v>504</v>
      </c>
      <c r="I15" s="20"/>
      <c r="J15" s="20" t="s">
        <v>503</v>
      </c>
      <c r="K15" s="22">
        <f>L15+M15</f>
        <v>475000</v>
      </c>
      <c r="L15" s="22">
        <v>475000</v>
      </c>
      <c r="M15" s="132"/>
      <c r="N15" s="23"/>
      <c r="O15" s="24"/>
      <c r="P15" s="24"/>
      <c r="Q15" s="20"/>
      <c r="R15" s="20" t="s">
        <v>486</v>
      </c>
      <c r="S15" s="25" t="s">
        <v>168</v>
      </c>
      <c r="T15" s="26">
        <v>43318</v>
      </c>
      <c r="U15" s="27"/>
      <c r="V15" s="28">
        <v>39</v>
      </c>
      <c r="W15" s="24" t="s">
        <v>487</v>
      </c>
      <c r="X15" s="26" t="s">
        <v>546</v>
      </c>
      <c r="Z15" s="31">
        <v>5041426</v>
      </c>
      <c r="AA15" s="32">
        <v>423941.08</v>
      </c>
    </row>
    <row r="16" spans="1:27" ht="17.25" customHeight="1" outlineLevel="2" x14ac:dyDescent="0.25">
      <c r="A16" s="20" t="s">
        <v>177</v>
      </c>
      <c r="B16" s="20" t="s">
        <v>325</v>
      </c>
      <c r="C16" s="20"/>
      <c r="D16" s="21">
        <v>18000000</v>
      </c>
      <c r="E16" s="20" t="s">
        <v>121</v>
      </c>
      <c r="F16" s="20" t="s">
        <v>5</v>
      </c>
      <c r="G16" s="20" t="s">
        <v>377</v>
      </c>
      <c r="H16" s="20" t="s">
        <v>377</v>
      </c>
      <c r="I16" s="20"/>
      <c r="J16" s="20" t="s">
        <v>6</v>
      </c>
      <c r="K16" s="22">
        <f>L16+M16</f>
        <v>1000000</v>
      </c>
      <c r="L16" s="22">
        <v>1000000</v>
      </c>
      <c r="M16" s="132"/>
      <c r="N16" s="23"/>
      <c r="O16" s="42" t="s">
        <v>206</v>
      </c>
      <c r="P16" s="42"/>
      <c r="Q16" s="20"/>
      <c r="R16" s="20" t="s">
        <v>315</v>
      </c>
      <c r="S16" s="25" t="s">
        <v>200</v>
      </c>
      <c r="T16" s="26">
        <v>42185</v>
      </c>
      <c r="U16" s="27"/>
      <c r="V16" s="28">
        <v>13</v>
      </c>
      <c r="W16" s="24" t="s">
        <v>341</v>
      </c>
      <c r="X16" s="26" t="s">
        <v>355</v>
      </c>
      <c r="Z16" s="31"/>
      <c r="AA16" s="32"/>
    </row>
    <row r="17" spans="1:27" ht="17.25" customHeight="1" outlineLevel="2" x14ac:dyDescent="0.25">
      <c r="A17" s="20" t="s">
        <v>177</v>
      </c>
      <c r="B17" s="20" t="s">
        <v>325</v>
      </c>
      <c r="C17" s="20">
        <v>1090219</v>
      </c>
      <c r="D17" s="21">
        <v>18000000</v>
      </c>
      <c r="E17" s="20" t="s">
        <v>121</v>
      </c>
      <c r="F17" s="20" t="s">
        <v>5</v>
      </c>
      <c r="G17" s="20" t="s">
        <v>377</v>
      </c>
      <c r="H17" s="20" t="s">
        <v>377</v>
      </c>
      <c r="I17" s="20"/>
      <c r="J17" s="38" t="s">
        <v>784</v>
      </c>
      <c r="K17" s="43">
        <v>800000</v>
      </c>
      <c r="L17" s="22">
        <v>800000</v>
      </c>
      <c r="M17" s="132"/>
      <c r="N17" s="23"/>
      <c r="O17" s="42"/>
      <c r="P17" s="42"/>
      <c r="Q17" s="20"/>
      <c r="R17" s="20" t="s">
        <v>750</v>
      </c>
      <c r="S17" s="25" t="s">
        <v>168</v>
      </c>
      <c r="T17" s="26">
        <v>44011</v>
      </c>
      <c r="U17" s="27"/>
      <c r="V17" s="28">
        <v>42</v>
      </c>
      <c r="W17" s="24" t="s">
        <v>773</v>
      </c>
      <c r="X17" s="26"/>
      <c r="Z17" s="31"/>
      <c r="AA17" s="32"/>
    </row>
    <row r="18" spans="1:27" ht="17.25" customHeight="1" outlineLevel="2" x14ac:dyDescent="0.25">
      <c r="A18" s="20" t="s">
        <v>177</v>
      </c>
      <c r="B18" s="20" t="s">
        <v>325</v>
      </c>
      <c r="C18" s="20"/>
      <c r="D18" s="21">
        <v>18000000</v>
      </c>
      <c r="E18" s="20" t="s">
        <v>121</v>
      </c>
      <c r="F18" s="20" t="s">
        <v>5</v>
      </c>
      <c r="G18" s="20" t="s">
        <v>377</v>
      </c>
      <c r="H18" s="20" t="s">
        <v>377</v>
      </c>
      <c r="I18" s="20"/>
      <c r="J18" s="20" t="s">
        <v>7</v>
      </c>
      <c r="K18" s="22">
        <f t="shared" ref="K18:K32" si="0">L18+M18</f>
        <v>500000</v>
      </c>
      <c r="L18" s="22">
        <v>500000</v>
      </c>
      <c r="M18" s="132"/>
      <c r="N18" s="23"/>
      <c r="O18" s="42" t="s">
        <v>206</v>
      </c>
      <c r="P18" s="24"/>
      <c r="Q18" s="20"/>
      <c r="R18" s="20" t="s">
        <v>315</v>
      </c>
      <c r="S18" s="25" t="s">
        <v>200</v>
      </c>
      <c r="T18" s="26">
        <v>42185</v>
      </c>
      <c r="U18" s="27"/>
      <c r="V18" s="28">
        <v>13</v>
      </c>
      <c r="W18" s="24" t="s">
        <v>341</v>
      </c>
      <c r="X18" s="29" t="s">
        <v>355</v>
      </c>
      <c r="Z18" s="31">
        <v>5007709</v>
      </c>
      <c r="AA18" s="32">
        <v>208422.36</v>
      </c>
    </row>
    <row r="19" spans="1:27" ht="17.25" customHeight="1" outlineLevel="2" x14ac:dyDescent="0.25">
      <c r="A19" s="20" t="s">
        <v>177</v>
      </c>
      <c r="B19" s="20" t="s">
        <v>325</v>
      </c>
      <c r="C19" s="20"/>
      <c r="D19" s="21">
        <v>18000000</v>
      </c>
      <c r="E19" s="20" t="s">
        <v>121</v>
      </c>
      <c r="F19" s="20" t="s">
        <v>5</v>
      </c>
      <c r="G19" s="20" t="s">
        <v>377</v>
      </c>
      <c r="H19" s="20" t="s">
        <v>377</v>
      </c>
      <c r="I19" s="20"/>
      <c r="J19" s="20" t="s">
        <v>7</v>
      </c>
      <c r="K19" s="22">
        <f t="shared" si="0"/>
        <v>-200000</v>
      </c>
      <c r="L19" s="22">
        <v>-200000</v>
      </c>
      <c r="M19" s="132"/>
      <c r="N19" s="23"/>
      <c r="O19" s="42" t="s">
        <v>206</v>
      </c>
      <c r="P19" s="24"/>
      <c r="Q19" s="20"/>
      <c r="R19" s="20" t="s">
        <v>528</v>
      </c>
      <c r="S19" s="25" t="s">
        <v>168</v>
      </c>
      <c r="T19" s="26">
        <v>43473</v>
      </c>
      <c r="U19" s="27"/>
      <c r="V19" s="28">
        <v>13</v>
      </c>
      <c r="W19" s="24" t="s">
        <v>341</v>
      </c>
      <c r="X19" s="29" t="s">
        <v>355</v>
      </c>
      <c r="Z19" s="31">
        <v>5007709</v>
      </c>
      <c r="AA19" s="32"/>
    </row>
    <row r="20" spans="1:27" ht="17.25" customHeight="1" outlineLevel="2" x14ac:dyDescent="0.25">
      <c r="A20" s="20" t="s">
        <v>177</v>
      </c>
      <c r="B20" s="20" t="s">
        <v>325</v>
      </c>
      <c r="C20" s="20"/>
      <c r="D20" s="21">
        <v>18000000</v>
      </c>
      <c r="E20" s="20" t="s">
        <v>121</v>
      </c>
      <c r="F20" s="20" t="s">
        <v>5</v>
      </c>
      <c r="G20" s="20" t="s">
        <v>377</v>
      </c>
      <c r="H20" s="20" t="s">
        <v>377</v>
      </c>
      <c r="I20" s="20"/>
      <c r="J20" s="20" t="s">
        <v>8</v>
      </c>
      <c r="K20" s="22">
        <f t="shared" si="0"/>
        <v>180000</v>
      </c>
      <c r="L20" s="22">
        <v>180000</v>
      </c>
      <c r="M20" s="132"/>
      <c r="N20" s="23"/>
      <c r="O20" s="42" t="s">
        <v>206</v>
      </c>
      <c r="P20" s="42"/>
      <c r="Q20" s="20"/>
      <c r="R20" s="20" t="s">
        <v>315</v>
      </c>
      <c r="S20" s="25" t="s">
        <v>200</v>
      </c>
      <c r="T20" s="26">
        <v>42185</v>
      </c>
      <c r="U20" s="27"/>
      <c r="V20" s="26"/>
      <c r="W20" s="24" t="s">
        <v>560</v>
      </c>
      <c r="X20" s="29"/>
      <c r="Z20" s="31"/>
      <c r="AA20" s="32"/>
    </row>
    <row r="21" spans="1:27" ht="17.25" customHeight="1" outlineLevel="2" x14ac:dyDescent="0.25">
      <c r="A21" s="20" t="s">
        <v>177</v>
      </c>
      <c r="B21" s="20" t="s">
        <v>325</v>
      </c>
      <c r="C21" s="20">
        <v>1090219</v>
      </c>
      <c r="D21" s="21">
        <v>18000000</v>
      </c>
      <c r="E21" s="20" t="s">
        <v>121</v>
      </c>
      <c r="F21" s="20" t="s">
        <v>5</v>
      </c>
      <c r="G21" s="20" t="s">
        <v>377</v>
      </c>
      <c r="H21" s="20" t="s">
        <v>879</v>
      </c>
      <c r="I21" s="20"/>
      <c r="J21" s="20" t="s">
        <v>961</v>
      </c>
      <c r="K21" s="22">
        <v>361543</v>
      </c>
      <c r="L21" s="22">
        <v>361543</v>
      </c>
      <c r="M21" s="132"/>
      <c r="N21" s="23"/>
      <c r="O21" s="42"/>
      <c r="P21" s="42"/>
      <c r="Q21" s="20"/>
      <c r="R21" s="148" t="s">
        <v>957</v>
      </c>
      <c r="S21" s="25" t="s">
        <v>168</v>
      </c>
      <c r="T21" s="35">
        <v>44405</v>
      </c>
      <c r="U21" s="27"/>
      <c r="V21" s="26"/>
      <c r="W21" s="24" t="s">
        <v>969</v>
      </c>
      <c r="X21" s="29"/>
      <c r="Z21" s="31"/>
      <c r="AA21" s="32"/>
    </row>
    <row r="22" spans="1:27" ht="17.25" customHeight="1" outlineLevel="2" x14ac:dyDescent="0.25">
      <c r="A22" s="20" t="s">
        <v>177</v>
      </c>
      <c r="B22" s="20" t="s">
        <v>325</v>
      </c>
      <c r="C22" s="20"/>
      <c r="D22" s="21">
        <v>18000000</v>
      </c>
      <c r="E22" s="20" t="s">
        <v>121</v>
      </c>
      <c r="F22" s="20" t="s">
        <v>5</v>
      </c>
      <c r="G22" s="20" t="s">
        <v>377</v>
      </c>
      <c r="H22" s="20" t="s">
        <v>377</v>
      </c>
      <c r="I22" s="20"/>
      <c r="J22" s="20" t="s">
        <v>9</v>
      </c>
      <c r="K22" s="22">
        <f t="shared" si="0"/>
        <v>500000</v>
      </c>
      <c r="L22" s="22">
        <v>500000</v>
      </c>
      <c r="M22" s="132"/>
      <c r="N22" s="23"/>
      <c r="O22" s="42" t="s">
        <v>206</v>
      </c>
      <c r="P22" s="24"/>
      <c r="Q22" s="20"/>
      <c r="R22" s="20" t="s">
        <v>315</v>
      </c>
      <c r="S22" s="25" t="s">
        <v>200</v>
      </c>
      <c r="T22" s="26">
        <v>42185</v>
      </c>
      <c r="U22" s="27"/>
      <c r="V22" s="26"/>
      <c r="W22" s="24" t="s">
        <v>560</v>
      </c>
      <c r="X22" s="29"/>
      <c r="Z22" s="31"/>
      <c r="AA22" s="32"/>
    </row>
    <row r="23" spans="1:27" ht="17.25" customHeight="1" outlineLevel="2" x14ac:dyDescent="0.25">
      <c r="A23" s="20" t="s">
        <v>177</v>
      </c>
      <c r="B23" s="20" t="s">
        <v>325</v>
      </c>
      <c r="C23" s="20"/>
      <c r="D23" s="21">
        <v>18000000</v>
      </c>
      <c r="E23" s="20" t="s">
        <v>122</v>
      </c>
      <c r="F23" s="20" t="s">
        <v>10</v>
      </c>
      <c r="G23" s="20" t="s">
        <v>377</v>
      </c>
      <c r="H23" s="20" t="s">
        <v>377</v>
      </c>
      <c r="I23" s="38"/>
      <c r="J23" s="20" t="s">
        <v>659</v>
      </c>
      <c r="K23" s="22">
        <f t="shared" si="0"/>
        <v>1100000</v>
      </c>
      <c r="L23" s="22">
        <v>1100000</v>
      </c>
      <c r="M23" s="132"/>
      <c r="N23" s="23"/>
      <c r="O23" s="42" t="s">
        <v>206</v>
      </c>
      <c r="P23" s="42"/>
      <c r="Q23" s="20"/>
      <c r="R23" s="20" t="s">
        <v>315</v>
      </c>
      <c r="S23" s="25" t="s">
        <v>200</v>
      </c>
      <c r="T23" s="26">
        <v>42185</v>
      </c>
      <c r="U23" s="27"/>
      <c r="V23" s="28">
        <v>13</v>
      </c>
      <c r="W23" s="24" t="s">
        <v>341</v>
      </c>
      <c r="X23" s="29" t="s">
        <v>355</v>
      </c>
      <c r="Z23" s="44">
        <v>5007606</v>
      </c>
      <c r="AA23" s="32">
        <v>422288.58</v>
      </c>
    </row>
    <row r="24" spans="1:27" ht="17.25" customHeight="1" outlineLevel="2" x14ac:dyDescent="0.25">
      <c r="A24" s="20" t="s">
        <v>177</v>
      </c>
      <c r="B24" s="20" t="s">
        <v>325</v>
      </c>
      <c r="C24" s="20"/>
      <c r="D24" s="21">
        <v>18000000</v>
      </c>
      <c r="E24" s="20" t="s">
        <v>122</v>
      </c>
      <c r="F24" s="20" t="s">
        <v>10</v>
      </c>
      <c r="G24" s="20" t="s">
        <v>377</v>
      </c>
      <c r="H24" s="20" t="s">
        <v>377</v>
      </c>
      <c r="I24" s="38"/>
      <c r="J24" s="20" t="s">
        <v>659</v>
      </c>
      <c r="K24" s="22">
        <f t="shared" si="0"/>
        <v>-590000</v>
      </c>
      <c r="L24" s="22">
        <v>-590000</v>
      </c>
      <c r="M24" s="132"/>
      <c r="N24" s="23"/>
      <c r="O24" s="42" t="s">
        <v>206</v>
      </c>
      <c r="P24" s="42"/>
      <c r="Q24" s="20"/>
      <c r="R24" s="20" t="s">
        <v>528</v>
      </c>
      <c r="S24" s="25" t="s">
        <v>168</v>
      </c>
      <c r="T24" s="26">
        <v>43473</v>
      </c>
      <c r="U24" s="27"/>
      <c r="V24" s="28">
        <v>13</v>
      </c>
      <c r="W24" s="24" t="s">
        <v>341</v>
      </c>
      <c r="X24" s="29" t="s">
        <v>355</v>
      </c>
      <c r="Z24" s="44">
        <v>5007606</v>
      </c>
      <c r="AA24" s="32"/>
    </row>
    <row r="25" spans="1:27" ht="17.25" customHeight="1" outlineLevel="2" x14ac:dyDescent="0.25">
      <c r="A25" s="20" t="s">
        <v>177</v>
      </c>
      <c r="B25" s="20" t="s">
        <v>325</v>
      </c>
      <c r="C25" s="20"/>
      <c r="D25" s="21">
        <v>18000000</v>
      </c>
      <c r="E25" s="20" t="s">
        <v>123</v>
      </c>
      <c r="F25" s="20" t="s">
        <v>11</v>
      </c>
      <c r="G25" s="20" t="s">
        <v>12</v>
      </c>
      <c r="H25" s="20" t="s">
        <v>12</v>
      </c>
      <c r="I25" s="20"/>
      <c r="J25" s="20" t="s">
        <v>655</v>
      </c>
      <c r="K25" s="22">
        <f t="shared" si="0"/>
        <v>200000</v>
      </c>
      <c r="L25" s="22">
        <v>200000</v>
      </c>
      <c r="M25" s="132"/>
      <c r="N25" s="23"/>
      <c r="O25" s="24"/>
      <c r="P25" s="24"/>
      <c r="Q25" s="20"/>
      <c r="R25" s="20" t="s">
        <v>315</v>
      </c>
      <c r="S25" s="25" t="s">
        <v>200</v>
      </c>
      <c r="T25" s="26">
        <v>42185</v>
      </c>
      <c r="U25" s="27"/>
      <c r="V25" s="45"/>
      <c r="W25" s="46"/>
      <c r="X25" s="45"/>
      <c r="Y25" s="47"/>
      <c r="Z25" s="44"/>
      <c r="AA25" s="32"/>
    </row>
    <row r="26" spans="1:27" ht="17.25" customHeight="1" outlineLevel="2" x14ac:dyDescent="0.25">
      <c r="A26" s="20" t="s">
        <v>177</v>
      </c>
      <c r="B26" s="20" t="s">
        <v>325</v>
      </c>
      <c r="C26" s="20"/>
      <c r="D26" s="21">
        <v>18000000</v>
      </c>
      <c r="E26" s="20" t="s">
        <v>123</v>
      </c>
      <c r="F26" s="20" t="s">
        <v>11</v>
      </c>
      <c r="G26" s="20" t="s">
        <v>12</v>
      </c>
      <c r="H26" s="20" t="s">
        <v>12</v>
      </c>
      <c r="I26" s="20"/>
      <c r="J26" s="20" t="s">
        <v>655</v>
      </c>
      <c r="K26" s="22">
        <f t="shared" si="0"/>
        <v>-200000</v>
      </c>
      <c r="L26" s="22">
        <v>-200000</v>
      </c>
      <c r="M26" s="132"/>
      <c r="N26" s="23"/>
      <c r="O26" s="24"/>
      <c r="P26" s="24"/>
      <c r="Q26" s="20" t="s">
        <v>317</v>
      </c>
      <c r="R26" s="20" t="s">
        <v>314</v>
      </c>
      <c r="S26" s="25" t="s">
        <v>168</v>
      </c>
      <c r="T26" s="35">
        <v>42485</v>
      </c>
      <c r="U26" s="27"/>
      <c r="V26" s="45"/>
      <c r="W26" s="46"/>
      <c r="X26" s="45"/>
      <c r="Y26" s="47"/>
      <c r="Z26" s="44"/>
      <c r="AA26" s="32"/>
    </row>
    <row r="27" spans="1:27" ht="17.25" customHeight="1" outlineLevel="2" x14ac:dyDescent="0.25">
      <c r="A27" s="20" t="s">
        <v>177</v>
      </c>
      <c r="B27" s="20" t="s">
        <v>325</v>
      </c>
      <c r="C27" s="20"/>
      <c r="D27" s="21">
        <v>18000000</v>
      </c>
      <c r="E27" s="20" t="s">
        <v>123</v>
      </c>
      <c r="F27" s="20" t="s">
        <v>11</v>
      </c>
      <c r="G27" s="20" t="s">
        <v>12</v>
      </c>
      <c r="H27" s="20" t="s">
        <v>12</v>
      </c>
      <c r="I27" s="20"/>
      <c r="J27" s="20" t="s">
        <v>13</v>
      </c>
      <c r="K27" s="22">
        <f t="shared" si="0"/>
        <v>250000</v>
      </c>
      <c r="L27" s="22">
        <v>250000</v>
      </c>
      <c r="M27" s="132"/>
      <c r="N27" s="23"/>
      <c r="O27" s="24"/>
      <c r="P27" s="24"/>
      <c r="Q27" s="20"/>
      <c r="R27" s="20" t="s">
        <v>315</v>
      </c>
      <c r="S27" s="25" t="s">
        <v>200</v>
      </c>
      <c r="T27" s="26">
        <v>42185</v>
      </c>
      <c r="U27" s="27"/>
      <c r="V27" s="45"/>
      <c r="W27" s="46"/>
      <c r="X27" s="45"/>
      <c r="Y27" s="47"/>
      <c r="Z27" s="44"/>
      <c r="AA27" s="32"/>
    </row>
    <row r="28" spans="1:27" ht="17.25" customHeight="1" outlineLevel="2" x14ac:dyDescent="0.25">
      <c r="A28" s="20" t="s">
        <v>177</v>
      </c>
      <c r="B28" s="20" t="s">
        <v>325</v>
      </c>
      <c r="C28" s="20"/>
      <c r="D28" s="21">
        <v>18000000</v>
      </c>
      <c r="E28" s="20" t="s">
        <v>123</v>
      </c>
      <c r="F28" s="20" t="s">
        <v>11</v>
      </c>
      <c r="G28" s="20" t="s">
        <v>12</v>
      </c>
      <c r="H28" s="20" t="s">
        <v>12</v>
      </c>
      <c r="I28" s="20"/>
      <c r="J28" s="20" t="s">
        <v>13</v>
      </c>
      <c r="K28" s="22">
        <f t="shared" si="0"/>
        <v>-250000</v>
      </c>
      <c r="L28" s="22">
        <v>-250000</v>
      </c>
      <c r="M28" s="132"/>
      <c r="N28" s="23"/>
      <c r="O28" s="24"/>
      <c r="P28" s="24"/>
      <c r="Q28" s="20" t="s">
        <v>318</v>
      </c>
      <c r="R28" s="20" t="s">
        <v>314</v>
      </c>
      <c r="S28" s="25" t="s">
        <v>168</v>
      </c>
      <c r="T28" s="35">
        <v>42485</v>
      </c>
      <c r="U28" s="27"/>
      <c r="V28" s="45"/>
      <c r="W28" s="46"/>
      <c r="X28" s="45"/>
      <c r="Y28" s="47"/>
      <c r="Z28" s="44"/>
      <c r="AA28" s="32"/>
    </row>
    <row r="29" spans="1:27" ht="17.25" customHeight="1" outlineLevel="2" x14ac:dyDescent="0.25">
      <c r="A29" s="20" t="s">
        <v>177</v>
      </c>
      <c r="B29" s="20" t="s">
        <v>325</v>
      </c>
      <c r="C29" s="20"/>
      <c r="D29" s="21">
        <v>18000000</v>
      </c>
      <c r="E29" s="20" t="s">
        <v>167</v>
      </c>
      <c r="F29" s="20" t="s">
        <v>169</v>
      </c>
      <c r="G29" s="20" t="s">
        <v>380</v>
      </c>
      <c r="H29" s="20" t="s">
        <v>380</v>
      </c>
      <c r="I29" s="20"/>
      <c r="J29" s="20" t="s">
        <v>169</v>
      </c>
      <c r="K29" s="22">
        <f t="shared" si="0"/>
        <v>15000000</v>
      </c>
      <c r="L29" s="22">
        <v>15000000</v>
      </c>
      <c r="M29" s="132"/>
      <c r="N29" s="23"/>
      <c r="O29" s="24"/>
      <c r="P29" s="24"/>
      <c r="Q29" s="20"/>
      <c r="R29" s="20" t="s">
        <v>319</v>
      </c>
      <c r="S29" s="25" t="s">
        <v>168</v>
      </c>
      <c r="T29" s="26">
        <v>42248</v>
      </c>
      <c r="U29" s="27"/>
      <c r="V29" s="29">
        <v>12</v>
      </c>
      <c r="W29" s="24" t="s">
        <v>341</v>
      </c>
      <c r="X29" s="29" t="s">
        <v>343</v>
      </c>
      <c r="Z29" s="31">
        <v>5005124</v>
      </c>
      <c r="AA29" s="32">
        <v>5990159.6699999999</v>
      </c>
    </row>
    <row r="30" spans="1:27" ht="17.25" customHeight="1" outlineLevel="2" x14ac:dyDescent="0.25">
      <c r="A30" s="20" t="s">
        <v>177</v>
      </c>
      <c r="B30" s="20" t="s">
        <v>325</v>
      </c>
      <c r="C30" s="20"/>
      <c r="D30" s="21">
        <v>18000000</v>
      </c>
      <c r="E30" s="20" t="s">
        <v>430</v>
      </c>
      <c r="F30" s="20" t="s">
        <v>431</v>
      </c>
      <c r="G30" s="20" t="s">
        <v>12</v>
      </c>
      <c r="H30" s="20" t="s">
        <v>432</v>
      </c>
      <c r="I30" s="20"/>
      <c r="J30" s="20" t="s">
        <v>431</v>
      </c>
      <c r="K30" s="22">
        <f t="shared" si="0"/>
        <v>564730</v>
      </c>
      <c r="L30" s="22">
        <v>564730</v>
      </c>
      <c r="M30" s="132"/>
      <c r="N30" s="23"/>
      <c r="O30" s="24"/>
      <c r="P30" s="24"/>
      <c r="Q30" s="20"/>
      <c r="R30" s="20" t="s">
        <v>433</v>
      </c>
      <c r="S30" s="25" t="s">
        <v>200</v>
      </c>
      <c r="T30" s="26">
        <v>43139</v>
      </c>
      <c r="U30" s="27"/>
      <c r="V30" s="29">
        <v>29</v>
      </c>
      <c r="W30" s="34" t="s">
        <v>403</v>
      </c>
      <c r="X30" s="29" t="s">
        <v>464</v>
      </c>
      <c r="Z30" s="44" t="s">
        <v>688</v>
      </c>
      <c r="AA30" s="48">
        <f>360000+191446</f>
        <v>551446</v>
      </c>
    </row>
    <row r="31" spans="1:27" ht="17.25" customHeight="1" outlineLevel="2" x14ac:dyDescent="0.25">
      <c r="A31" s="20" t="s">
        <v>177</v>
      </c>
      <c r="B31" s="20" t="s">
        <v>325</v>
      </c>
      <c r="C31" s="20"/>
      <c r="D31" s="21">
        <v>18000000</v>
      </c>
      <c r="E31" s="20" t="s">
        <v>573</v>
      </c>
      <c r="F31" s="20" t="s">
        <v>577</v>
      </c>
      <c r="G31" s="20" t="s">
        <v>29</v>
      </c>
      <c r="H31" s="20" t="s">
        <v>458</v>
      </c>
      <c r="J31" s="20" t="s">
        <v>576</v>
      </c>
      <c r="K31" s="22">
        <f t="shared" si="0"/>
        <v>600000</v>
      </c>
      <c r="L31" s="22">
        <v>600000</v>
      </c>
      <c r="M31" s="132"/>
      <c r="N31" s="23"/>
      <c r="O31" s="42" t="s">
        <v>524</v>
      </c>
      <c r="P31" s="24"/>
      <c r="Q31" s="20"/>
      <c r="R31" s="20" t="s">
        <v>628</v>
      </c>
      <c r="S31" s="25" t="s">
        <v>168</v>
      </c>
      <c r="T31" s="26">
        <v>43553</v>
      </c>
      <c r="U31" s="27"/>
      <c r="V31" s="29">
        <v>42</v>
      </c>
      <c r="W31" s="49" t="s">
        <v>629</v>
      </c>
      <c r="X31" s="29" t="s">
        <v>648</v>
      </c>
      <c r="Z31" s="31">
        <v>5072653</v>
      </c>
      <c r="AA31" s="32">
        <v>600160</v>
      </c>
    </row>
    <row r="32" spans="1:27" ht="17.25" customHeight="1" outlineLevel="2" x14ac:dyDescent="0.25">
      <c r="A32" s="20" t="s">
        <v>177</v>
      </c>
      <c r="B32" s="20" t="s">
        <v>325</v>
      </c>
      <c r="C32" s="20"/>
      <c r="D32" s="21">
        <v>18000000</v>
      </c>
      <c r="E32" s="20" t="s">
        <v>574</v>
      </c>
      <c r="F32" s="20" t="s">
        <v>575</v>
      </c>
      <c r="G32" s="20" t="s">
        <v>312</v>
      </c>
      <c r="H32" s="20" t="s">
        <v>558</v>
      </c>
      <c r="I32" s="20"/>
      <c r="J32" s="20" t="s">
        <v>575</v>
      </c>
      <c r="K32" s="22">
        <f t="shared" si="0"/>
        <v>4350000</v>
      </c>
      <c r="L32" s="22">
        <v>4350000</v>
      </c>
      <c r="M32" s="132"/>
      <c r="N32" s="23"/>
      <c r="O32" s="24"/>
      <c r="P32" s="24"/>
      <c r="Q32" s="20"/>
      <c r="R32" s="20" t="s">
        <v>628</v>
      </c>
      <c r="S32" s="25" t="s">
        <v>168</v>
      </c>
      <c r="T32" s="26">
        <v>43553</v>
      </c>
      <c r="U32" s="27"/>
      <c r="V32" s="29">
        <v>42</v>
      </c>
      <c r="W32" s="49" t="s">
        <v>629</v>
      </c>
      <c r="X32" s="29" t="s">
        <v>648</v>
      </c>
      <c r="Z32" s="31">
        <v>5075083</v>
      </c>
      <c r="AA32" s="32">
        <v>3359090.38</v>
      </c>
    </row>
    <row r="33" spans="1:27" ht="17.25" customHeight="1" outlineLevel="2" x14ac:dyDescent="0.25">
      <c r="A33" s="20" t="s">
        <v>177</v>
      </c>
      <c r="B33" s="20" t="s">
        <v>325</v>
      </c>
      <c r="C33" s="20">
        <v>1090219</v>
      </c>
      <c r="D33" s="21">
        <v>18000000</v>
      </c>
      <c r="E33" s="20" t="s">
        <v>704</v>
      </c>
      <c r="F33" s="20" t="s">
        <v>705</v>
      </c>
      <c r="G33" s="20" t="s">
        <v>311</v>
      </c>
      <c r="H33" s="20" t="s">
        <v>590</v>
      </c>
      <c r="I33" s="20"/>
      <c r="J33" s="20" t="s">
        <v>706</v>
      </c>
      <c r="K33" s="22">
        <v>2283000</v>
      </c>
      <c r="L33" s="22">
        <v>2283000</v>
      </c>
      <c r="M33" s="132"/>
      <c r="N33" s="23"/>
      <c r="O33" s="24"/>
      <c r="P33" s="24"/>
      <c r="Q33" s="20"/>
      <c r="R33" s="20" t="s">
        <v>691</v>
      </c>
      <c r="S33" s="25" t="s">
        <v>168</v>
      </c>
      <c r="T33" s="26">
        <v>43920</v>
      </c>
      <c r="U33" s="27"/>
      <c r="V33" s="29">
        <v>42</v>
      </c>
      <c r="W33" s="49" t="s">
        <v>777</v>
      </c>
      <c r="X33" s="29"/>
      <c r="Z33" s="31">
        <v>5071186</v>
      </c>
      <c r="AA33" s="32">
        <v>1797537.96</v>
      </c>
    </row>
    <row r="34" spans="1:27" ht="17.25" customHeight="1" outlineLevel="2" x14ac:dyDescent="0.25">
      <c r="A34" s="20" t="s">
        <v>177</v>
      </c>
      <c r="B34" s="20" t="s">
        <v>325</v>
      </c>
      <c r="C34" s="20">
        <v>1090219</v>
      </c>
      <c r="D34" s="21">
        <v>18000000</v>
      </c>
      <c r="E34" s="20" t="s">
        <v>744</v>
      </c>
      <c r="F34" s="20" t="s">
        <v>746</v>
      </c>
      <c r="G34" s="20" t="s">
        <v>173</v>
      </c>
      <c r="H34" s="20" t="s">
        <v>173</v>
      </c>
      <c r="I34" s="20"/>
      <c r="J34" s="20" t="s">
        <v>894</v>
      </c>
      <c r="K34" s="22">
        <v>700000</v>
      </c>
      <c r="L34" s="22">
        <v>700000</v>
      </c>
      <c r="M34" s="132"/>
      <c r="N34" s="23"/>
      <c r="O34" s="49" t="s">
        <v>272</v>
      </c>
      <c r="P34" s="24"/>
      <c r="Q34" s="20"/>
      <c r="R34" s="20" t="s">
        <v>691</v>
      </c>
      <c r="S34" s="25" t="s">
        <v>168</v>
      </c>
      <c r="T34" s="26">
        <v>43920</v>
      </c>
      <c r="U34" s="27"/>
      <c r="V34" s="29"/>
      <c r="W34" s="49" t="s">
        <v>777</v>
      </c>
      <c r="X34" s="29"/>
      <c r="Z34" s="31"/>
      <c r="AA34" s="32"/>
    </row>
    <row r="35" spans="1:27" ht="17.25" customHeight="1" outlineLevel="2" x14ac:dyDescent="0.25">
      <c r="A35" s="20" t="s">
        <v>177</v>
      </c>
      <c r="B35" s="20" t="s">
        <v>325</v>
      </c>
      <c r="C35" s="20">
        <v>1090219</v>
      </c>
      <c r="D35" s="21">
        <v>18000000</v>
      </c>
      <c r="E35" s="20" t="s">
        <v>744</v>
      </c>
      <c r="F35" s="20" t="s">
        <v>746</v>
      </c>
      <c r="G35" s="20" t="s">
        <v>173</v>
      </c>
      <c r="H35" s="20" t="s">
        <v>173</v>
      </c>
      <c r="I35" s="20"/>
      <c r="J35" s="20" t="s">
        <v>894</v>
      </c>
      <c r="K35" s="22">
        <v>-700000</v>
      </c>
      <c r="L35" s="22">
        <v>-700000</v>
      </c>
      <c r="M35" s="132"/>
      <c r="N35" s="23"/>
      <c r="O35" s="49" t="s">
        <v>272</v>
      </c>
      <c r="P35" s="24"/>
      <c r="Q35" s="20" t="s">
        <v>872</v>
      </c>
      <c r="R35" s="20" t="s">
        <v>870</v>
      </c>
      <c r="S35" s="25" t="s">
        <v>168</v>
      </c>
      <c r="T35" s="26">
        <v>44186</v>
      </c>
      <c r="U35" s="27"/>
      <c r="V35" s="29"/>
      <c r="W35" s="49"/>
      <c r="X35" s="29"/>
      <c r="Z35" s="31"/>
      <c r="AA35" s="32"/>
    </row>
    <row r="36" spans="1:27" ht="17.25" customHeight="1" outlineLevel="2" x14ac:dyDescent="0.25">
      <c r="A36" s="20" t="s">
        <v>177</v>
      </c>
      <c r="B36" s="20" t="s">
        <v>325</v>
      </c>
      <c r="C36" s="20">
        <v>1090219</v>
      </c>
      <c r="D36" s="21">
        <v>18000000</v>
      </c>
      <c r="E36" s="20" t="s">
        <v>744</v>
      </c>
      <c r="F36" s="20" t="s">
        <v>746</v>
      </c>
      <c r="G36" s="20" t="s">
        <v>173</v>
      </c>
      <c r="H36" s="20" t="s">
        <v>173</v>
      </c>
      <c r="I36" s="20"/>
      <c r="J36" s="20" t="s">
        <v>745</v>
      </c>
      <c r="K36" s="22">
        <v>7891800</v>
      </c>
      <c r="L36" s="22">
        <v>7891800</v>
      </c>
      <c r="M36" s="132"/>
      <c r="N36" s="23"/>
      <c r="O36" s="49" t="s">
        <v>272</v>
      </c>
      <c r="P36" s="24"/>
      <c r="Q36" s="20"/>
      <c r="R36" s="20" t="s">
        <v>691</v>
      </c>
      <c r="S36" s="25" t="s">
        <v>168</v>
      </c>
      <c r="T36" s="26">
        <v>43920</v>
      </c>
      <c r="U36" s="27"/>
      <c r="V36" s="29">
        <v>42</v>
      </c>
      <c r="W36" s="49" t="s">
        <v>777</v>
      </c>
      <c r="X36" s="29"/>
      <c r="Z36" s="31"/>
      <c r="AA36" s="32"/>
    </row>
    <row r="37" spans="1:27" ht="17.25" customHeight="1" outlineLevel="2" x14ac:dyDescent="0.25">
      <c r="A37" s="20" t="s">
        <v>177</v>
      </c>
      <c r="B37" s="20" t="s">
        <v>325</v>
      </c>
      <c r="C37" s="20"/>
      <c r="D37" s="21">
        <v>18000000</v>
      </c>
      <c r="E37" s="20" t="s">
        <v>124</v>
      </c>
      <c r="F37" s="20" t="s">
        <v>14</v>
      </c>
      <c r="G37" s="20" t="s">
        <v>310</v>
      </c>
      <c r="H37" s="20" t="s">
        <v>15</v>
      </c>
      <c r="I37" s="20">
        <v>374375</v>
      </c>
      <c r="J37" s="20" t="s">
        <v>16</v>
      </c>
      <c r="K37" s="22">
        <f t="shared" ref="K37:K42" si="1">L37+M37</f>
        <v>1082400</v>
      </c>
      <c r="L37" s="50">
        <v>1082400</v>
      </c>
      <c r="M37" s="132"/>
      <c r="N37" s="23"/>
      <c r="O37" s="24"/>
      <c r="P37" s="24"/>
      <c r="Q37" s="20"/>
      <c r="R37" s="20" t="s">
        <v>315</v>
      </c>
      <c r="S37" s="25" t="s">
        <v>200</v>
      </c>
      <c r="T37" s="26">
        <v>42185</v>
      </c>
      <c r="U37" s="27"/>
      <c r="V37" s="29">
        <v>4</v>
      </c>
      <c r="W37" s="42" t="s">
        <v>329</v>
      </c>
      <c r="X37" s="29" t="s">
        <v>332</v>
      </c>
      <c r="Z37" s="31">
        <v>5000346</v>
      </c>
      <c r="AA37" s="32">
        <v>1088560</v>
      </c>
    </row>
    <row r="38" spans="1:27" ht="17.25" customHeight="1" outlineLevel="2" x14ac:dyDescent="0.25">
      <c r="A38" s="20" t="s">
        <v>177</v>
      </c>
      <c r="B38" s="20" t="s">
        <v>325</v>
      </c>
      <c r="C38" s="20"/>
      <c r="D38" s="21">
        <v>18000000</v>
      </c>
      <c r="E38" s="20" t="s">
        <v>124</v>
      </c>
      <c r="F38" s="20" t="s">
        <v>14</v>
      </c>
      <c r="G38" s="20" t="s">
        <v>310</v>
      </c>
      <c r="H38" s="20" t="s">
        <v>15</v>
      </c>
      <c r="I38" s="20">
        <v>374375</v>
      </c>
      <c r="J38" s="20" t="s">
        <v>16</v>
      </c>
      <c r="K38" s="22">
        <f t="shared" si="1"/>
        <v>6160</v>
      </c>
      <c r="L38" s="50">
        <v>6160</v>
      </c>
      <c r="M38" s="132"/>
      <c r="N38" s="23"/>
      <c r="O38" s="24"/>
      <c r="P38" s="24"/>
      <c r="Q38" s="20"/>
      <c r="R38" s="20" t="s">
        <v>528</v>
      </c>
      <c r="S38" s="25" t="s">
        <v>168</v>
      </c>
      <c r="T38" s="26">
        <v>43473</v>
      </c>
      <c r="U38" s="27"/>
      <c r="V38" s="29">
        <v>4</v>
      </c>
      <c r="W38" s="24" t="s">
        <v>329</v>
      </c>
      <c r="X38" s="29" t="s">
        <v>332</v>
      </c>
      <c r="Z38" s="31">
        <v>5000346</v>
      </c>
      <c r="AA38" s="32"/>
    </row>
    <row r="39" spans="1:27" ht="17.25" customHeight="1" outlineLevel="2" x14ac:dyDescent="0.25">
      <c r="A39" s="20" t="s">
        <v>177</v>
      </c>
      <c r="B39" s="20" t="s">
        <v>325</v>
      </c>
      <c r="C39" s="20"/>
      <c r="D39" s="21">
        <v>18000000</v>
      </c>
      <c r="E39" s="20" t="s">
        <v>124</v>
      </c>
      <c r="F39" s="20" t="s">
        <v>14</v>
      </c>
      <c r="G39" s="20" t="s">
        <v>379</v>
      </c>
      <c r="H39" s="20" t="s">
        <v>210</v>
      </c>
      <c r="I39" s="20">
        <v>364218</v>
      </c>
      <c r="J39" s="20" t="s">
        <v>17</v>
      </c>
      <c r="K39" s="22">
        <f t="shared" si="1"/>
        <v>279825</v>
      </c>
      <c r="L39" s="50">
        <v>279825</v>
      </c>
      <c r="M39" s="132"/>
      <c r="N39" s="23"/>
      <c r="O39" s="24"/>
      <c r="P39" s="24"/>
      <c r="Q39" s="20"/>
      <c r="R39" s="20" t="s">
        <v>315</v>
      </c>
      <c r="S39" s="25" t="s">
        <v>200</v>
      </c>
      <c r="T39" s="26">
        <v>42185</v>
      </c>
      <c r="U39" s="27"/>
      <c r="V39" s="29">
        <v>4</v>
      </c>
      <c r="W39" s="24" t="s">
        <v>329</v>
      </c>
      <c r="X39" s="29" t="s">
        <v>332</v>
      </c>
      <c r="Z39" s="31">
        <v>5000467</v>
      </c>
      <c r="AA39" s="32">
        <v>240827.74</v>
      </c>
    </row>
    <row r="40" spans="1:27" ht="17.25" customHeight="1" outlineLevel="2" x14ac:dyDescent="0.25">
      <c r="A40" s="20" t="s">
        <v>177</v>
      </c>
      <c r="B40" s="20" t="s">
        <v>325</v>
      </c>
      <c r="C40" s="20"/>
      <c r="D40" s="21">
        <v>18000000</v>
      </c>
      <c r="E40" s="20" t="s">
        <v>124</v>
      </c>
      <c r="F40" s="20" t="s">
        <v>14</v>
      </c>
      <c r="G40" s="20" t="s">
        <v>377</v>
      </c>
      <c r="H40" s="20" t="s">
        <v>377</v>
      </c>
      <c r="I40" s="20"/>
      <c r="J40" s="20" t="s">
        <v>653</v>
      </c>
      <c r="K40" s="22">
        <f t="shared" si="1"/>
        <v>300000</v>
      </c>
      <c r="L40" s="50">
        <v>300000</v>
      </c>
      <c r="M40" s="132"/>
      <c r="N40" s="23"/>
      <c r="O40" s="42" t="s">
        <v>206</v>
      </c>
      <c r="P40" s="42"/>
      <c r="Q40" s="20"/>
      <c r="R40" s="20" t="s">
        <v>315</v>
      </c>
      <c r="S40" s="25" t="s">
        <v>200</v>
      </c>
      <c r="T40" s="26">
        <v>42185</v>
      </c>
      <c r="U40" s="27"/>
      <c r="V40" s="29">
        <v>4</v>
      </c>
      <c r="W40" s="24" t="s">
        <v>329</v>
      </c>
      <c r="X40" s="29" t="s">
        <v>332</v>
      </c>
      <c r="Z40" s="31">
        <v>5001217</v>
      </c>
      <c r="AA40" s="32">
        <v>134416</v>
      </c>
    </row>
    <row r="41" spans="1:27" ht="17.25" customHeight="1" outlineLevel="2" x14ac:dyDescent="0.25">
      <c r="A41" s="20" t="s">
        <v>177</v>
      </c>
      <c r="B41" s="20" t="s">
        <v>325</v>
      </c>
      <c r="C41" s="20"/>
      <c r="D41" s="21">
        <v>18000000</v>
      </c>
      <c r="E41" s="20" t="s">
        <v>124</v>
      </c>
      <c r="F41" s="20" t="s">
        <v>14</v>
      </c>
      <c r="G41" s="20" t="s">
        <v>12</v>
      </c>
      <c r="H41" s="20" t="s">
        <v>183</v>
      </c>
      <c r="I41" s="20"/>
      <c r="J41" s="20" t="s">
        <v>184</v>
      </c>
      <c r="K41" s="22">
        <f t="shared" si="1"/>
        <v>160700</v>
      </c>
      <c r="L41" s="50">
        <v>160700</v>
      </c>
      <c r="M41" s="132"/>
      <c r="N41" s="23"/>
      <c r="O41" s="24"/>
      <c r="P41" s="24"/>
      <c r="Q41" s="20" t="s">
        <v>320</v>
      </c>
      <c r="R41" s="20" t="s">
        <v>316</v>
      </c>
      <c r="S41" s="25" t="s">
        <v>168</v>
      </c>
      <c r="T41" s="26">
        <v>42382</v>
      </c>
      <c r="U41" s="27"/>
      <c r="V41" s="29">
        <v>4</v>
      </c>
      <c r="W41" s="24" t="s">
        <v>329</v>
      </c>
      <c r="X41" s="29" t="s">
        <v>332</v>
      </c>
      <c r="Z41" s="31">
        <v>5001006</v>
      </c>
      <c r="AA41" s="32">
        <v>129630.39999999999</v>
      </c>
    </row>
    <row r="42" spans="1:27" ht="17.25" customHeight="1" outlineLevel="2" x14ac:dyDescent="0.25">
      <c r="A42" s="20" t="s">
        <v>177</v>
      </c>
      <c r="B42" s="20" t="s">
        <v>325</v>
      </c>
      <c r="C42" s="20"/>
      <c r="D42" s="21">
        <v>18000000</v>
      </c>
      <c r="E42" s="20" t="s">
        <v>125</v>
      </c>
      <c r="F42" s="20" t="s">
        <v>18</v>
      </c>
      <c r="G42" s="20" t="s">
        <v>376</v>
      </c>
      <c r="H42" s="20" t="s">
        <v>569</v>
      </c>
      <c r="I42" s="20"/>
      <c r="J42" s="20" t="s">
        <v>185</v>
      </c>
      <c r="K42" s="22">
        <f t="shared" si="1"/>
        <v>3000000</v>
      </c>
      <c r="L42" s="50">
        <v>3000000</v>
      </c>
      <c r="M42" s="132"/>
      <c r="N42" s="23"/>
      <c r="O42" s="24"/>
      <c r="P42" s="24"/>
      <c r="Q42" s="20" t="s">
        <v>320</v>
      </c>
      <c r="R42" s="20" t="s">
        <v>316</v>
      </c>
      <c r="S42" s="25" t="s">
        <v>168</v>
      </c>
      <c r="T42" s="26">
        <v>42382</v>
      </c>
      <c r="U42" s="27"/>
      <c r="V42" s="39" t="s">
        <v>990</v>
      </c>
      <c r="W42" s="24" t="s">
        <v>329</v>
      </c>
      <c r="X42" s="39" t="s">
        <v>514</v>
      </c>
      <c r="Z42" s="44" t="s">
        <v>989</v>
      </c>
      <c r="AA42" s="48">
        <v>600842</v>
      </c>
    </row>
    <row r="43" spans="1:27" ht="17.25" customHeight="1" outlineLevel="2" x14ac:dyDescent="0.25">
      <c r="A43" s="20" t="s">
        <v>177</v>
      </c>
      <c r="B43" s="20" t="s">
        <v>325</v>
      </c>
      <c r="C43" s="20">
        <v>1090211</v>
      </c>
      <c r="D43" s="21">
        <v>18000000</v>
      </c>
      <c r="E43" s="20" t="s">
        <v>695</v>
      </c>
      <c r="F43" s="20" t="s">
        <v>696</v>
      </c>
      <c r="G43" s="20" t="s">
        <v>711</v>
      </c>
      <c r="H43" s="20" t="s">
        <v>697</v>
      </c>
      <c r="I43" s="20"/>
      <c r="J43" s="20" t="s">
        <v>700</v>
      </c>
      <c r="K43" s="22">
        <v>1260000</v>
      </c>
      <c r="L43" s="50">
        <f>K43-N43</f>
        <v>1260000</v>
      </c>
      <c r="M43" s="132"/>
      <c r="N43" s="23"/>
      <c r="O43" s="24"/>
      <c r="P43" s="24"/>
      <c r="Q43" s="20"/>
      <c r="R43" s="20" t="s">
        <v>691</v>
      </c>
      <c r="S43" s="25" t="s">
        <v>168</v>
      </c>
      <c r="T43" s="26">
        <v>43920</v>
      </c>
      <c r="U43" s="27"/>
      <c r="V43" s="39" t="s">
        <v>808</v>
      </c>
      <c r="W43" s="24" t="s">
        <v>747</v>
      </c>
      <c r="X43" s="51">
        <v>44014</v>
      </c>
      <c r="Z43" s="31"/>
      <c r="AA43" s="32"/>
    </row>
    <row r="44" spans="1:27" ht="17.25" customHeight="1" outlineLevel="2" x14ac:dyDescent="0.25">
      <c r="A44" s="20" t="s">
        <v>177</v>
      </c>
      <c r="B44" s="20" t="s">
        <v>325</v>
      </c>
      <c r="C44" s="20"/>
      <c r="D44" s="21">
        <v>18000000</v>
      </c>
      <c r="E44" s="20" t="s">
        <v>125</v>
      </c>
      <c r="F44" s="20" t="s">
        <v>18</v>
      </c>
      <c r="G44" s="20" t="s">
        <v>376</v>
      </c>
      <c r="H44" s="20" t="s">
        <v>527</v>
      </c>
      <c r="I44" s="20"/>
      <c r="J44" s="20" t="s">
        <v>19</v>
      </c>
      <c r="K44" s="22">
        <f t="shared" ref="K44:K49" si="2">L44+M44</f>
        <v>2654000</v>
      </c>
      <c r="L44" s="22">
        <v>2054000</v>
      </c>
      <c r="M44" s="22">
        <v>600000</v>
      </c>
      <c r="N44" s="23" t="s">
        <v>324</v>
      </c>
      <c r="O44" s="24"/>
      <c r="P44" s="24"/>
      <c r="Q44" s="142" t="s">
        <v>916</v>
      </c>
      <c r="R44" s="20" t="s">
        <v>315</v>
      </c>
      <c r="S44" s="25" t="s">
        <v>200</v>
      </c>
      <c r="T44" s="26">
        <v>42185</v>
      </c>
      <c r="U44" s="27"/>
      <c r="V44" s="29">
        <v>4</v>
      </c>
      <c r="W44" s="24" t="s">
        <v>329</v>
      </c>
      <c r="X44" s="29" t="s">
        <v>332</v>
      </c>
      <c r="Z44" s="31">
        <v>5000542</v>
      </c>
      <c r="AA44" s="32">
        <v>1945136.3</v>
      </c>
    </row>
    <row r="45" spans="1:27" ht="17.25" customHeight="1" outlineLevel="2" x14ac:dyDescent="0.25">
      <c r="A45" s="20" t="s">
        <v>177</v>
      </c>
      <c r="B45" s="20" t="s">
        <v>270</v>
      </c>
      <c r="C45" s="20"/>
      <c r="D45" s="21">
        <v>129593935</v>
      </c>
      <c r="E45" s="20" t="s">
        <v>126</v>
      </c>
      <c r="F45" s="20" t="s">
        <v>181</v>
      </c>
      <c r="G45" s="20" t="s">
        <v>381</v>
      </c>
      <c r="H45" s="20" t="s">
        <v>20</v>
      </c>
      <c r="I45" s="20">
        <v>310250</v>
      </c>
      <c r="J45" s="20" t="s">
        <v>21</v>
      </c>
      <c r="K45" s="22">
        <f t="shared" si="2"/>
        <v>629036.41</v>
      </c>
      <c r="L45" s="22">
        <v>585468.52</v>
      </c>
      <c r="M45" s="22">
        <v>43567.89</v>
      </c>
      <c r="N45" s="23" t="s">
        <v>324</v>
      </c>
      <c r="O45" s="24"/>
      <c r="P45" s="24"/>
      <c r="Q45" s="20" t="s">
        <v>321</v>
      </c>
      <c r="R45" s="20" t="s">
        <v>315</v>
      </c>
      <c r="S45" s="25" t="s">
        <v>200</v>
      </c>
      <c r="T45" s="26">
        <v>42185</v>
      </c>
      <c r="U45" s="27"/>
      <c r="V45" s="29">
        <v>2</v>
      </c>
      <c r="W45" s="24" t="s">
        <v>329</v>
      </c>
      <c r="X45" s="29" t="s">
        <v>330</v>
      </c>
      <c r="Z45" s="31">
        <v>5000473</v>
      </c>
      <c r="AA45" s="32">
        <v>629195.43000000005</v>
      </c>
    </row>
    <row r="46" spans="1:27" ht="17.25" customHeight="1" outlineLevel="2" x14ac:dyDescent="0.25">
      <c r="A46" s="20" t="s">
        <v>177</v>
      </c>
      <c r="B46" s="20" t="s">
        <v>270</v>
      </c>
      <c r="C46" s="20"/>
      <c r="D46" s="21">
        <v>129593935</v>
      </c>
      <c r="E46" s="20" t="s">
        <v>126</v>
      </c>
      <c r="F46" s="20" t="s">
        <v>181</v>
      </c>
      <c r="G46" s="20" t="s">
        <v>381</v>
      </c>
      <c r="H46" s="20" t="s">
        <v>20</v>
      </c>
      <c r="I46" s="20">
        <v>310250</v>
      </c>
      <c r="J46" s="20" t="s">
        <v>21</v>
      </c>
      <c r="K46" s="22">
        <f t="shared" si="2"/>
        <v>148.01000000000931</v>
      </c>
      <c r="L46" s="22">
        <v>148.01000000000931</v>
      </c>
      <c r="M46" s="22"/>
      <c r="N46" s="23"/>
      <c r="O46" s="24"/>
      <c r="P46" s="24"/>
      <c r="Q46" s="20"/>
      <c r="R46" s="20" t="s">
        <v>314</v>
      </c>
      <c r="S46" s="25" t="s">
        <v>168</v>
      </c>
      <c r="T46" s="35">
        <v>42485</v>
      </c>
      <c r="U46" s="27"/>
      <c r="V46" s="29">
        <v>2</v>
      </c>
      <c r="W46" s="24" t="s">
        <v>329</v>
      </c>
      <c r="X46" s="29" t="s">
        <v>330</v>
      </c>
      <c r="Z46" s="31">
        <v>5000473</v>
      </c>
      <c r="AA46" s="32"/>
    </row>
    <row r="47" spans="1:27" ht="17.25" customHeight="1" outlineLevel="2" x14ac:dyDescent="0.25">
      <c r="A47" s="20" t="s">
        <v>177</v>
      </c>
      <c r="B47" s="20" t="s">
        <v>270</v>
      </c>
      <c r="C47" s="20"/>
      <c r="D47" s="21">
        <v>129593935</v>
      </c>
      <c r="E47" s="20" t="s">
        <v>126</v>
      </c>
      <c r="F47" s="20" t="s">
        <v>181</v>
      </c>
      <c r="G47" s="20" t="s">
        <v>381</v>
      </c>
      <c r="H47" s="20" t="s">
        <v>20</v>
      </c>
      <c r="I47" s="20">
        <v>310250</v>
      </c>
      <c r="J47" s="20" t="s">
        <v>21</v>
      </c>
      <c r="K47" s="22">
        <f t="shared" si="2"/>
        <v>11.010000000023865</v>
      </c>
      <c r="L47" s="22">
        <f>AA45-L46-L45-M45</f>
        <v>11.010000000023865</v>
      </c>
      <c r="M47" s="22"/>
      <c r="N47" s="23"/>
      <c r="O47" s="24"/>
      <c r="P47" s="24"/>
      <c r="Q47" s="20"/>
      <c r="R47" s="20" t="s">
        <v>528</v>
      </c>
      <c r="S47" s="25" t="s">
        <v>168</v>
      </c>
      <c r="T47" s="26">
        <v>43473</v>
      </c>
      <c r="U47" s="27"/>
      <c r="V47" s="29">
        <v>2</v>
      </c>
      <c r="W47" s="24" t="s">
        <v>329</v>
      </c>
      <c r="X47" s="29" t="s">
        <v>330</v>
      </c>
      <c r="Z47" s="31">
        <v>5000473</v>
      </c>
      <c r="AA47" s="32"/>
    </row>
    <row r="48" spans="1:27" ht="17.25" customHeight="1" outlineLevel="2" x14ac:dyDescent="0.25">
      <c r="A48" s="20" t="s">
        <v>177</v>
      </c>
      <c r="B48" s="20" t="s">
        <v>270</v>
      </c>
      <c r="C48" s="20"/>
      <c r="D48" s="21">
        <v>129593935</v>
      </c>
      <c r="E48" s="20" t="s">
        <v>126</v>
      </c>
      <c r="F48" s="20" t="s">
        <v>181</v>
      </c>
      <c r="G48" s="20" t="s">
        <v>312</v>
      </c>
      <c r="H48" s="20" t="s">
        <v>22</v>
      </c>
      <c r="I48" s="20">
        <v>365911</v>
      </c>
      <c r="J48" s="20" t="s">
        <v>23</v>
      </c>
      <c r="K48" s="22">
        <f t="shared" si="2"/>
        <v>174825.5</v>
      </c>
      <c r="L48" s="22">
        <v>157175</v>
      </c>
      <c r="M48" s="22">
        <v>17650.5</v>
      </c>
      <c r="N48" s="23" t="s">
        <v>324</v>
      </c>
      <c r="O48" s="24"/>
      <c r="P48" s="24"/>
      <c r="Q48" s="20" t="s">
        <v>321</v>
      </c>
      <c r="R48" s="20" t="s">
        <v>315</v>
      </c>
      <c r="S48" s="25" t="s">
        <v>200</v>
      </c>
      <c r="T48" s="26">
        <v>42185</v>
      </c>
      <c r="U48" s="27"/>
      <c r="V48" s="29">
        <v>2</v>
      </c>
      <c r="W48" s="24" t="s">
        <v>329</v>
      </c>
      <c r="X48" s="29" t="s">
        <v>330</v>
      </c>
      <c r="Z48" s="31"/>
      <c r="AA48" s="32"/>
    </row>
    <row r="49" spans="1:27" ht="17.25" customHeight="1" outlineLevel="2" x14ac:dyDescent="0.25">
      <c r="A49" s="20" t="s">
        <v>177</v>
      </c>
      <c r="B49" s="20" t="s">
        <v>270</v>
      </c>
      <c r="C49" s="20"/>
      <c r="D49" s="21">
        <v>129593935</v>
      </c>
      <c r="E49" s="20" t="s">
        <v>126</v>
      </c>
      <c r="F49" s="20" t="s">
        <v>181</v>
      </c>
      <c r="G49" s="20" t="s">
        <v>312</v>
      </c>
      <c r="H49" s="20" t="s">
        <v>22</v>
      </c>
      <c r="I49" s="20">
        <v>365911</v>
      </c>
      <c r="J49" s="20" t="s">
        <v>23</v>
      </c>
      <c r="K49" s="22">
        <f t="shared" si="2"/>
        <v>-174825.5</v>
      </c>
      <c r="L49" s="22">
        <v>-157175</v>
      </c>
      <c r="M49" s="22">
        <v>-17650.5</v>
      </c>
      <c r="N49" s="23"/>
      <c r="O49" s="24"/>
      <c r="P49" s="24"/>
      <c r="Q49" s="20"/>
      <c r="R49" s="20" t="s">
        <v>528</v>
      </c>
      <c r="S49" s="25" t="s">
        <v>168</v>
      </c>
      <c r="T49" s="26">
        <v>43473</v>
      </c>
      <c r="U49" s="27"/>
      <c r="V49" s="29">
        <v>2</v>
      </c>
      <c r="W49" s="24" t="s">
        <v>329</v>
      </c>
      <c r="X49" s="29" t="s">
        <v>330</v>
      </c>
      <c r="Z49" s="31"/>
      <c r="AA49" s="32"/>
    </row>
    <row r="50" spans="1:27" ht="17.25" customHeight="1" outlineLevel="2" x14ac:dyDescent="0.25">
      <c r="A50" s="20" t="s">
        <v>177</v>
      </c>
      <c r="B50" s="20" t="s">
        <v>270</v>
      </c>
      <c r="C50" s="20">
        <v>1090219</v>
      </c>
      <c r="D50" s="21">
        <v>129593935</v>
      </c>
      <c r="E50" s="20" t="s">
        <v>126</v>
      </c>
      <c r="F50" s="20" t="s">
        <v>181</v>
      </c>
      <c r="G50" s="20" t="s">
        <v>312</v>
      </c>
      <c r="H50" s="20" t="s">
        <v>751</v>
      </c>
      <c r="I50" s="20"/>
      <c r="J50" s="38" t="s">
        <v>778</v>
      </c>
      <c r="K50" s="22">
        <v>500000</v>
      </c>
      <c r="L50" s="22">
        <v>500000</v>
      </c>
      <c r="M50" s="22"/>
      <c r="N50" s="23"/>
      <c r="O50" s="24"/>
      <c r="P50" s="24"/>
      <c r="Q50" s="20"/>
      <c r="R50" s="20" t="s">
        <v>750</v>
      </c>
      <c r="S50" s="25" t="s">
        <v>168</v>
      </c>
      <c r="T50" s="26">
        <v>44011</v>
      </c>
      <c r="U50" s="27"/>
      <c r="V50" s="29">
        <v>41</v>
      </c>
      <c r="W50" s="24" t="s">
        <v>767</v>
      </c>
      <c r="X50" s="26">
        <v>44012</v>
      </c>
      <c r="Z50" s="31">
        <v>5070592</v>
      </c>
      <c r="AA50" s="32">
        <v>500000</v>
      </c>
    </row>
    <row r="51" spans="1:27" ht="17.25" customHeight="1" outlineLevel="2" x14ac:dyDescent="0.25">
      <c r="A51" s="20" t="s">
        <v>177</v>
      </c>
      <c r="B51" s="20" t="s">
        <v>270</v>
      </c>
      <c r="C51" s="20"/>
      <c r="D51" s="21">
        <v>129593935</v>
      </c>
      <c r="E51" s="20" t="s">
        <v>126</v>
      </c>
      <c r="F51" s="20" t="s">
        <v>181</v>
      </c>
      <c r="G51" s="20" t="s">
        <v>380</v>
      </c>
      <c r="H51" s="20" t="s">
        <v>309</v>
      </c>
      <c r="I51" s="20">
        <v>349629</v>
      </c>
      <c r="J51" s="20" t="s">
        <v>24</v>
      </c>
      <c r="K51" s="22">
        <f>L51+M51</f>
        <v>1153740</v>
      </c>
      <c r="L51" s="22">
        <v>1153740</v>
      </c>
      <c r="M51" s="132"/>
      <c r="N51" s="23"/>
      <c r="O51" s="24"/>
      <c r="P51" s="24"/>
      <c r="Q51" s="20"/>
      <c r="R51" s="20" t="s">
        <v>315</v>
      </c>
      <c r="S51" s="25" t="s">
        <v>200</v>
      </c>
      <c r="T51" s="26">
        <v>42185</v>
      </c>
      <c r="U51" s="27"/>
      <c r="V51" s="29">
        <v>2</v>
      </c>
      <c r="W51" s="24" t="s">
        <v>329</v>
      </c>
      <c r="X51" s="29" t="s">
        <v>330</v>
      </c>
      <c r="Z51" s="31"/>
      <c r="AA51" s="32"/>
    </row>
    <row r="52" spans="1:27" ht="17.25" customHeight="1" outlineLevel="2" x14ac:dyDescent="0.25">
      <c r="A52" s="20" t="s">
        <v>177</v>
      </c>
      <c r="B52" s="20" t="s">
        <v>270</v>
      </c>
      <c r="C52" s="20"/>
      <c r="D52" s="21">
        <v>129593935</v>
      </c>
      <c r="E52" s="20" t="s">
        <v>126</v>
      </c>
      <c r="F52" s="20" t="s">
        <v>181</v>
      </c>
      <c r="G52" s="20" t="s">
        <v>380</v>
      </c>
      <c r="H52" s="20" t="s">
        <v>309</v>
      </c>
      <c r="I52" s="20">
        <v>349629</v>
      </c>
      <c r="J52" s="20" t="s">
        <v>24</v>
      </c>
      <c r="K52" s="22">
        <f>L52+M52</f>
        <v>-1153740</v>
      </c>
      <c r="L52" s="22">
        <v>-1153740</v>
      </c>
      <c r="M52" s="132"/>
      <c r="N52" s="23"/>
      <c r="O52" s="24"/>
      <c r="P52" s="24"/>
      <c r="Q52" s="20"/>
      <c r="R52" s="20" t="s">
        <v>528</v>
      </c>
      <c r="S52" s="25" t="s">
        <v>168</v>
      </c>
      <c r="T52" s="26">
        <v>43473</v>
      </c>
      <c r="U52" s="27"/>
      <c r="V52" s="29">
        <v>2</v>
      </c>
      <c r="W52" s="24" t="s">
        <v>329</v>
      </c>
      <c r="X52" s="29" t="s">
        <v>330</v>
      </c>
      <c r="Z52" s="31"/>
      <c r="AA52" s="32"/>
    </row>
    <row r="53" spans="1:27" ht="17.25" customHeight="1" outlineLevel="2" x14ac:dyDescent="0.25">
      <c r="A53" s="20" t="s">
        <v>177</v>
      </c>
      <c r="B53" s="20" t="s">
        <v>270</v>
      </c>
      <c r="C53" s="20">
        <v>1090211</v>
      </c>
      <c r="D53" s="21">
        <v>129593935</v>
      </c>
      <c r="E53" s="20" t="s">
        <v>814</v>
      </c>
      <c r="F53" s="20" t="s">
        <v>698</v>
      </c>
      <c r="G53" s="20" t="s">
        <v>711</v>
      </c>
      <c r="H53" s="20" t="s">
        <v>697</v>
      </c>
      <c r="I53" s="20"/>
      <c r="J53" s="20" t="s">
        <v>700</v>
      </c>
      <c r="K53" s="22">
        <v>12750000</v>
      </c>
      <c r="L53" s="22">
        <v>12750000</v>
      </c>
      <c r="M53" s="132"/>
      <c r="N53" s="23"/>
      <c r="O53" s="24"/>
      <c r="P53" s="24"/>
      <c r="Q53" s="20"/>
      <c r="R53" s="20" t="s">
        <v>691</v>
      </c>
      <c r="S53" s="25" t="s">
        <v>168</v>
      </c>
      <c r="T53" s="26">
        <v>43920</v>
      </c>
      <c r="U53" s="27"/>
      <c r="V53" s="29" t="s">
        <v>808</v>
      </c>
      <c r="W53" s="24" t="s">
        <v>747</v>
      </c>
      <c r="X53" s="26">
        <v>44014</v>
      </c>
      <c r="Z53" s="31"/>
      <c r="AA53" s="32"/>
    </row>
    <row r="54" spans="1:27" ht="17.25" customHeight="1" outlineLevel="2" x14ac:dyDescent="0.25">
      <c r="A54" s="20" t="s">
        <v>177</v>
      </c>
      <c r="B54" s="20" t="s">
        <v>270</v>
      </c>
      <c r="C54" s="20">
        <v>1090219</v>
      </c>
      <c r="D54" s="21">
        <v>129593935</v>
      </c>
      <c r="E54" s="20" t="s">
        <v>790</v>
      </c>
      <c r="F54" s="20" t="s">
        <v>789</v>
      </c>
      <c r="G54" s="20" t="s">
        <v>312</v>
      </c>
      <c r="H54" s="20" t="s">
        <v>831</v>
      </c>
      <c r="I54" s="20"/>
      <c r="J54" s="20" t="s">
        <v>789</v>
      </c>
      <c r="K54" s="22">
        <v>0</v>
      </c>
      <c r="L54" s="22">
        <v>0</v>
      </c>
      <c r="M54" s="132">
        <v>0</v>
      </c>
      <c r="N54" s="23"/>
      <c r="O54" s="24"/>
      <c r="P54" s="24" t="s">
        <v>369</v>
      </c>
      <c r="Q54" s="20" t="s">
        <v>832</v>
      </c>
      <c r="R54" s="20" t="s">
        <v>819</v>
      </c>
      <c r="S54" s="25" t="s">
        <v>168</v>
      </c>
      <c r="T54" s="26">
        <v>44074</v>
      </c>
      <c r="U54" s="27"/>
      <c r="V54" s="29">
        <v>41</v>
      </c>
      <c r="W54" s="24"/>
      <c r="X54" s="26">
        <v>44012</v>
      </c>
      <c r="Z54" s="31"/>
      <c r="AA54" s="32"/>
    </row>
    <row r="55" spans="1:27" ht="17.25" customHeight="1" outlineLevel="2" x14ac:dyDescent="0.25">
      <c r="A55" s="20" t="s">
        <v>177</v>
      </c>
      <c r="B55" s="20" t="s">
        <v>270</v>
      </c>
      <c r="C55" s="20">
        <v>1090219</v>
      </c>
      <c r="D55" s="21">
        <v>129593935</v>
      </c>
      <c r="E55" s="20" t="s">
        <v>790</v>
      </c>
      <c r="F55" s="20" t="s">
        <v>789</v>
      </c>
      <c r="G55" s="20" t="s">
        <v>312</v>
      </c>
      <c r="H55" s="20" t="s">
        <v>307</v>
      </c>
      <c r="I55" s="20"/>
      <c r="J55" s="20" t="s">
        <v>789</v>
      </c>
      <c r="K55" s="22">
        <v>9007803.9199999999</v>
      </c>
      <c r="L55" s="22">
        <v>8582235.9199999999</v>
      </c>
      <c r="M55" s="132">
        <v>425568</v>
      </c>
      <c r="N55" s="23"/>
      <c r="O55" s="24"/>
      <c r="P55" s="24" t="s">
        <v>369</v>
      </c>
      <c r="Q55" s="20"/>
      <c r="R55" s="20" t="s">
        <v>750</v>
      </c>
      <c r="S55" s="25" t="s">
        <v>168</v>
      </c>
      <c r="T55" s="26">
        <v>44011</v>
      </c>
      <c r="U55" s="27"/>
      <c r="V55" s="29">
        <v>41</v>
      </c>
      <c r="W55" s="24" t="s">
        <v>767</v>
      </c>
      <c r="X55" s="26">
        <v>44012</v>
      </c>
      <c r="Z55" s="31"/>
      <c r="AA55" s="32"/>
    </row>
    <row r="56" spans="1:27" ht="17.25" customHeight="1" outlineLevel="2" x14ac:dyDescent="0.25">
      <c r="A56" s="20" t="s">
        <v>177</v>
      </c>
      <c r="B56" s="20" t="s">
        <v>270</v>
      </c>
      <c r="C56" s="20">
        <v>1090219</v>
      </c>
      <c r="D56" s="21">
        <v>129593935</v>
      </c>
      <c r="E56" s="20" t="s">
        <v>692</v>
      </c>
      <c r="F56" s="20" t="s">
        <v>857</v>
      </c>
      <c r="G56" s="20" t="s">
        <v>12</v>
      </c>
      <c r="H56" s="20" t="s">
        <v>699</v>
      </c>
      <c r="I56" s="20"/>
      <c r="J56" s="20" t="s">
        <v>690</v>
      </c>
      <c r="K56" s="22">
        <v>1800000</v>
      </c>
      <c r="L56" s="22">
        <f>K56-M56</f>
        <v>1800000</v>
      </c>
      <c r="M56" s="132"/>
      <c r="N56" s="23"/>
      <c r="O56" s="42" t="s">
        <v>205</v>
      </c>
      <c r="P56" s="24"/>
      <c r="Q56" s="22"/>
      <c r="R56" s="20" t="s">
        <v>691</v>
      </c>
      <c r="S56" s="25" t="s">
        <v>168</v>
      </c>
      <c r="T56" s="26">
        <v>43920</v>
      </c>
      <c r="U56" s="27"/>
      <c r="V56" s="29">
        <v>41</v>
      </c>
      <c r="W56" s="24" t="s">
        <v>747</v>
      </c>
      <c r="X56" s="29" t="s">
        <v>571</v>
      </c>
      <c r="Z56" s="31">
        <v>5067654</v>
      </c>
      <c r="AA56" s="32">
        <v>1674420</v>
      </c>
    </row>
    <row r="57" spans="1:27" s="47" customFormat="1" ht="17.25" customHeight="1" outlineLevel="2" x14ac:dyDescent="0.25">
      <c r="A57" s="38" t="s">
        <v>177</v>
      </c>
      <c r="B57" s="38" t="s">
        <v>270</v>
      </c>
      <c r="C57" s="38"/>
      <c r="D57" s="91">
        <v>129593935</v>
      </c>
      <c r="E57" s="38" t="s">
        <v>127</v>
      </c>
      <c r="F57" s="38" t="s">
        <v>25</v>
      </c>
      <c r="G57" s="38" t="s">
        <v>12</v>
      </c>
      <c r="H57" s="38" t="s">
        <v>26</v>
      </c>
      <c r="I57" s="38">
        <v>370533</v>
      </c>
      <c r="J57" s="38" t="s">
        <v>279</v>
      </c>
      <c r="K57" s="43">
        <f t="shared" ref="K57:K85" si="3">L57+M57</f>
        <v>1738605</v>
      </c>
      <c r="L57" s="43">
        <v>1337010</v>
      </c>
      <c r="M57" s="43">
        <v>401595</v>
      </c>
      <c r="N57" s="23" t="s">
        <v>324</v>
      </c>
      <c r="O57" s="54" t="s">
        <v>205</v>
      </c>
      <c r="P57" s="46"/>
      <c r="Q57" s="38" t="s">
        <v>321</v>
      </c>
      <c r="R57" s="38" t="s">
        <v>315</v>
      </c>
      <c r="S57" s="25" t="s">
        <v>200</v>
      </c>
      <c r="T57" s="78">
        <v>42185</v>
      </c>
      <c r="U57" s="55"/>
      <c r="V57" s="45"/>
      <c r="W57" s="46"/>
      <c r="X57" s="45"/>
      <c r="Z57" s="44"/>
      <c r="AA57" s="48"/>
    </row>
    <row r="58" spans="1:27" s="47" customFormat="1" ht="17.25" customHeight="1" outlineLevel="2" x14ac:dyDescent="0.25">
      <c r="A58" s="38" t="s">
        <v>177</v>
      </c>
      <c r="B58" s="38" t="s">
        <v>270</v>
      </c>
      <c r="C58" s="38"/>
      <c r="D58" s="91">
        <v>129593935</v>
      </c>
      <c r="E58" s="38" t="s">
        <v>127</v>
      </c>
      <c r="F58" s="38" t="s">
        <v>25</v>
      </c>
      <c r="G58" s="38" t="s">
        <v>12</v>
      </c>
      <c r="H58" s="38" t="s">
        <v>26</v>
      </c>
      <c r="I58" s="38">
        <v>370533</v>
      </c>
      <c r="J58" s="38" t="s">
        <v>279</v>
      </c>
      <c r="K58" s="43">
        <f t="shared" si="3"/>
        <v>-1738605</v>
      </c>
      <c r="L58" s="43">
        <v>-1337010</v>
      </c>
      <c r="M58" s="43">
        <v>-401595</v>
      </c>
      <c r="N58" s="33" t="s">
        <v>324</v>
      </c>
      <c r="O58" s="54" t="s">
        <v>205</v>
      </c>
      <c r="P58" s="46"/>
      <c r="Q58" s="38" t="s">
        <v>321</v>
      </c>
      <c r="R58" s="38" t="s">
        <v>398</v>
      </c>
      <c r="S58" s="20" t="s">
        <v>168</v>
      </c>
      <c r="T58" s="78">
        <v>43061</v>
      </c>
      <c r="U58" s="55"/>
      <c r="V58" s="45"/>
      <c r="W58" s="46"/>
      <c r="X58" s="45"/>
      <c r="Z58" s="44"/>
      <c r="AA58" s="48"/>
    </row>
    <row r="59" spans="1:27" s="47" customFormat="1" ht="17.25" customHeight="1" outlineLevel="2" x14ac:dyDescent="0.25">
      <c r="A59" s="38" t="s">
        <v>177</v>
      </c>
      <c r="B59" s="38" t="s">
        <v>270</v>
      </c>
      <c r="C59" s="38"/>
      <c r="D59" s="91">
        <v>129593935</v>
      </c>
      <c r="E59" s="38" t="s">
        <v>127</v>
      </c>
      <c r="F59" s="38" t="s">
        <v>25</v>
      </c>
      <c r="G59" s="38" t="s">
        <v>12</v>
      </c>
      <c r="H59" s="38" t="s">
        <v>565</v>
      </c>
      <c r="I59" s="38">
        <v>370537</v>
      </c>
      <c r="J59" s="38" t="s">
        <v>657</v>
      </c>
      <c r="K59" s="43">
        <f t="shared" si="3"/>
        <v>4386180</v>
      </c>
      <c r="L59" s="43">
        <v>3986180</v>
      </c>
      <c r="M59" s="43">
        <v>400000</v>
      </c>
      <c r="N59" s="23" t="s">
        <v>324</v>
      </c>
      <c r="O59" s="54" t="s">
        <v>205</v>
      </c>
      <c r="P59" s="46"/>
      <c r="Q59" s="38" t="s">
        <v>321</v>
      </c>
      <c r="R59" s="38" t="s">
        <v>315</v>
      </c>
      <c r="S59" s="25" t="s">
        <v>200</v>
      </c>
      <c r="T59" s="78">
        <v>42185</v>
      </c>
      <c r="U59" s="55"/>
      <c r="V59" s="45">
        <v>2</v>
      </c>
      <c r="W59" s="46" t="s">
        <v>329</v>
      </c>
      <c r="X59" s="45" t="s">
        <v>330</v>
      </c>
      <c r="Z59" s="44">
        <v>5010854</v>
      </c>
      <c r="AA59" s="48">
        <v>3316044.8699999996</v>
      </c>
    </row>
    <row r="60" spans="1:27" s="47" customFormat="1" ht="17.25" customHeight="1" outlineLevel="2" x14ac:dyDescent="0.25">
      <c r="A60" s="38" t="s">
        <v>177</v>
      </c>
      <c r="B60" s="38" t="s">
        <v>270</v>
      </c>
      <c r="C60" s="38"/>
      <c r="D60" s="91">
        <v>129593935</v>
      </c>
      <c r="E60" s="38" t="s">
        <v>127</v>
      </c>
      <c r="F60" s="38" t="s">
        <v>25</v>
      </c>
      <c r="G60" s="38" t="s">
        <v>12</v>
      </c>
      <c r="H60" s="38" t="s">
        <v>565</v>
      </c>
      <c r="I60" s="38">
        <v>370537</v>
      </c>
      <c r="J60" s="38" t="s">
        <v>657</v>
      </c>
      <c r="K60" s="43">
        <f t="shared" si="3"/>
        <v>-340605</v>
      </c>
      <c r="L60" s="43">
        <v>-340605</v>
      </c>
      <c r="M60" s="43"/>
      <c r="N60" s="23"/>
      <c r="O60" s="54"/>
      <c r="P60" s="46"/>
      <c r="Q60" s="38"/>
      <c r="R60" s="38" t="s">
        <v>528</v>
      </c>
      <c r="S60" s="25" t="s">
        <v>168</v>
      </c>
      <c r="T60" s="78">
        <v>43473</v>
      </c>
      <c r="U60" s="55"/>
      <c r="V60" s="45">
        <v>2</v>
      </c>
      <c r="W60" s="46" t="s">
        <v>329</v>
      </c>
      <c r="X60" s="45" t="s">
        <v>330</v>
      </c>
      <c r="Z60" s="44">
        <v>5010854</v>
      </c>
      <c r="AA60" s="48"/>
    </row>
    <row r="61" spans="1:27" s="47" customFormat="1" ht="17.25" customHeight="1" outlineLevel="2" x14ac:dyDescent="0.25">
      <c r="A61" s="38" t="s">
        <v>177</v>
      </c>
      <c r="B61" s="38" t="s">
        <v>270</v>
      </c>
      <c r="C61" s="38"/>
      <c r="D61" s="91">
        <v>129593935</v>
      </c>
      <c r="E61" s="38" t="s">
        <v>127</v>
      </c>
      <c r="F61" s="38" t="s">
        <v>25</v>
      </c>
      <c r="G61" s="38" t="s">
        <v>12</v>
      </c>
      <c r="H61" s="38" t="s">
        <v>26</v>
      </c>
      <c r="I61" s="38"/>
      <c r="J61" s="38" t="s">
        <v>27</v>
      </c>
      <c r="K61" s="43">
        <f t="shared" si="3"/>
        <v>300000</v>
      </c>
      <c r="L61" s="43">
        <v>300000</v>
      </c>
      <c r="M61" s="82"/>
      <c r="N61" s="23"/>
      <c r="O61" s="54" t="s">
        <v>205</v>
      </c>
      <c r="P61" s="46"/>
      <c r="Q61" s="38"/>
      <c r="R61" s="38" t="s">
        <v>315</v>
      </c>
      <c r="S61" s="25" t="s">
        <v>200</v>
      </c>
      <c r="T61" s="78">
        <v>42185</v>
      </c>
      <c r="U61" s="55"/>
      <c r="V61" s="45">
        <v>2</v>
      </c>
      <c r="W61" s="46" t="s">
        <v>329</v>
      </c>
      <c r="X61" s="78">
        <v>42307</v>
      </c>
      <c r="Z61" s="44"/>
      <c r="AA61" s="48"/>
    </row>
    <row r="62" spans="1:27" s="47" customFormat="1" ht="17.25" customHeight="1" outlineLevel="2" x14ac:dyDescent="0.25">
      <c r="A62" s="38" t="s">
        <v>177</v>
      </c>
      <c r="B62" s="38" t="s">
        <v>270</v>
      </c>
      <c r="C62" s="38"/>
      <c r="D62" s="91">
        <v>129593935</v>
      </c>
      <c r="E62" s="38" t="s">
        <v>127</v>
      </c>
      <c r="F62" s="38" t="s">
        <v>25</v>
      </c>
      <c r="G62" s="38" t="s">
        <v>12</v>
      </c>
      <c r="H62" s="38" t="s">
        <v>26</v>
      </c>
      <c r="I62" s="38"/>
      <c r="J62" s="38" t="s">
        <v>27</v>
      </c>
      <c r="K62" s="43">
        <f t="shared" si="3"/>
        <v>198888</v>
      </c>
      <c r="L62" s="43">
        <v>198888</v>
      </c>
      <c r="M62" s="82"/>
      <c r="N62" s="23"/>
      <c r="O62" s="54" t="s">
        <v>205</v>
      </c>
      <c r="P62" s="46"/>
      <c r="Q62" s="38"/>
      <c r="R62" s="38" t="s">
        <v>314</v>
      </c>
      <c r="S62" s="25" t="s">
        <v>168</v>
      </c>
      <c r="T62" s="78">
        <v>42485</v>
      </c>
      <c r="U62" s="55"/>
      <c r="V62" s="45">
        <v>2</v>
      </c>
      <c r="W62" s="46" t="s">
        <v>329</v>
      </c>
      <c r="X62" s="78">
        <v>42307</v>
      </c>
      <c r="Z62" s="44"/>
      <c r="AA62" s="48"/>
    </row>
    <row r="63" spans="1:27" s="47" customFormat="1" ht="17.25" customHeight="1" outlineLevel="2" x14ac:dyDescent="0.25">
      <c r="A63" s="38" t="s">
        <v>177</v>
      </c>
      <c r="B63" s="38" t="s">
        <v>270</v>
      </c>
      <c r="C63" s="38"/>
      <c r="D63" s="91">
        <v>129593935</v>
      </c>
      <c r="E63" s="38" t="s">
        <v>127</v>
      </c>
      <c r="F63" s="38" t="s">
        <v>25</v>
      </c>
      <c r="G63" s="38" t="s">
        <v>12</v>
      </c>
      <c r="H63" s="38" t="s">
        <v>26</v>
      </c>
      <c r="I63" s="38"/>
      <c r="J63" s="38" t="s">
        <v>27</v>
      </c>
      <c r="K63" s="43">
        <f t="shared" si="3"/>
        <v>-498888</v>
      </c>
      <c r="L63" s="43">
        <v>-498888</v>
      </c>
      <c r="M63" s="82"/>
      <c r="N63" s="33"/>
      <c r="O63" s="54" t="s">
        <v>205</v>
      </c>
      <c r="P63" s="46"/>
      <c r="Q63" s="38"/>
      <c r="R63" s="38" t="s">
        <v>398</v>
      </c>
      <c r="S63" s="20" t="s">
        <v>168</v>
      </c>
      <c r="T63" s="78">
        <v>43061</v>
      </c>
      <c r="U63" s="55"/>
      <c r="V63" s="45"/>
      <c r="W63" s="46"/>
      <c r="X63" s="45"/>
      <c r="Z63" s="44"/>
      <c r="AA63" s="48"/>
    </row>
    <row r="64" spans="1:27" s="47" customFormat="1" ht="17.25" customHeight="1" outlineLevel="2" x14ac:dyDescent="0.25">
      <c r="A64" s="38" t="s">
        <v>177</v>
      </c>
      <c r="B64" s="38" t="s">
        <v>270</v>
      </c>
      <c r="C64" s="38"/>
      <c r="D64" s="91">
        <v>129593935</v>
      </c>
      <c r="E64" s="38" t="s">
        <v>128</v>
      </c>
      <c r="F64" s="38" t="s">
        <v>28</v>
      </c>
      <c r="G64" s="38" t="s">
        <v>29</v>
      </c>
      <c r="H64" s="38" t="s">
        <v>458</v>
      </c>
      <c r="I64" s="38"/>
      <c r="J64" s="38" t="s">
        <v>654</v>
      </c>
      <c r="K64" s="43">
        <f t="shared" si="3"/>
        <v>800000</v>
      </c>
      <c r="L64" s="43">
        <v>800000</v>
      </c>
      <c r="M64" s="82"/>
      <c r="N64" s="23"/>
      <c r="O64" s="54" t="s">
        <v>524</v>
      </c>
      <c r="P64" s="46"/>
      <c r="Q64" s="38"/>
      <c r="R64" s="38" t="s">
        <v>315</v>
      </c>
      <c r="S64" s="25" t="s">
        <v>200</v>
      </c>
      <c r="T64" s="78">
        <v>42185</v>
      </c>
      <c r="U64" s="55"/>
      <c r="V64" s="45">
        <v>9</v>
      </c>
      <c r="W64" s="46" t="s">
        <v>337</v>
      </c>
      <c r="X64" s="45" t="s">
        <v>340</v>
      </c>
      <c r="Z64" s="44">
        <v>5001475</v>
      </c>
      <c r="AA64" s="48">
        <v>768051.5</v>
      </c>
    </row>
    <row r="65" spans="1:27" s="47" customFormat="1" ht="17.25" customHeight="1" outlineLevel="2" x14ac:dyDescent="0.25">
      <c r="A65" s="38" t="s">
        <v>177</v>
      </c>
      <c r="B65" s="38" t="s">
        <v>270</v>
      </c>
      <c r="C65" s="38">
        <v>1090211</v>
      </c>
      <c r="D65" s="91">
        <v>129593935</v>
      </c>
      <c r="E65" s="38" t="s">
        <v>128</v>
      </c>
      <c r="F65" s="38" t="s">
        <v>28</v>
      </c>
      <c r="G65" s="38" t="s">
        <v>29</v>
      </c>
      <c r="H65" s="38" t="s">
        <v>458</v>
      </c>
      <c r="I65" s="38"/>
      <c r="J65" s="38" t="s">
        <v>30</v>
      </c>
      <c r="K65" s="43">
        <f t="shared" si="3"/>
        <v>600000</v>
      </c>
      <c r="L65" s="43">
        <v>600000</v>
      </c>
      <c r="M65" s="82"/>
      <c r="N65" s="23"/>
      <c r="O65" s="54" t="s">
        <v>524</v>
      </c>
      <c r="P65" s="46"/>
      <c r="Q65" s="38" t="s">
        <v>667</v>
      </c>
      <c r="R65" s="38" t="s">
        <v>315</v>
      </c>
      <c r="S65" s="25" t="s">
        <v>200</v>
      </c>
      <c r="T65" s="78">
        <v>42185</v>
      </c>
      <c r="U65" s="55"/>
      <c r="V65" s="45">
        <v>9</v>
      </c>
      <c r="W65" s="46" t="s">
        <v>337</v>
      </c>
      <c r="X65" s="45" t="s">
        <v>340</v>
      </c>
      <c r="Z65" s="44">
        <v>5001428</v>
      </c>
      <c r="AA65" s="48">
        <v>482668.5</v>
      </c>
    </row>
    <row r="66" spans="1:27" s="47" customFormat="1" ht="17.25" customHeight="1" outlineLevel="2" x14ac:dyDescent="0.25">
      <c r="A66" s="38" t="s">
        <v>177</v>
      </c>
      <c r="B66" s="38" t="s">
        <v>270</v>
      </c>
      <c r="C66" s="38"/>
      <c r="D66" s="91">
        <v>129593935</v>
      </c>
      <c r="E66" s="38" t="s">
        <v>128</v>
      </c>
      <c r="F66" s="38" t="s">
        <v>28</v>
      </c>
      <c r="G66" s="38" t="s">
        <v>29</v>
      </c>
      <c r="H66" s="38" t="s">
        <v>305</v>
      </c>
      <c r="I66" s="38"/>
      <c r="J66" s="38" t="s">
        <v>31</v>
      </c>
      <c r="K66" s="43">
        <f t="shared" si="3"/>
        <v>1000000</v>
      </c>
      <c r="L66" s="43">
        <v>1000000</v>
      </c>
      <c r="M66" s="82"/>
      <c r="N66" s="23"/>
      <c r="O66" s="54" t="s">
        <v>525</v>
      </c>
      <c r="P66" s="46"/>
      <c r="Q66" s="38"/>
      <c r="R66" s="38" t="s">
        <v>315</v>
      </c>
      <c r="S66" s="25" t="s">
        <v>200</v>
      </c>
      <c r="T66" s="78">
        <v>42185</v>
      </c>
      <c r="U66" s="55"/>
      <c r="V66" s="45">
        <v>9</v>
      </c>
      <c r="W66" s="46" t="s">
        <v>337</v>
      </c>
      <c r="X66" s="45" t="s">
        <v>340</v>
      </c>
      <c r="Z66" s="44">
        <v>5002045</v>
      </c>
      <c r="AA66" s="48">
        <v>941542.33</v>
      </c>
    </row>
    <row r="67" spans="1:27" s="47" customFormat="1" ht="17.25" customHeight="1" outlineLevel="2" x14ac:dyDescent="0.25">
      <c r="A67" s="38" t="s">
        <v>177</v>
      </c>
      <c r="B67" s="38" t="s">
        <v>270</v>
      </c>
      <c r="C67" s="38"/>
      <c r="D67" s="91">
        <v>129593935</v>
      </c>
      <c r="E67" s="38" t="s">
        <v>128</v>
      </c>
      <c r="F67" s="38" t="s">
        <v>28</v>
      </c>
      <c r="G67" s="38" t="s">
        <v>29</v>
      </c>
      <c r="H67" s="38" t="s">
        <v>458</v>
      </c>
      <c r="I67" s="38"/>
      <c r="J67" s="38" t="s">
        <v>529</v>
      </c>
      <c r="K67" s="43">
        <f t="shared" si="3"/>
        <v>300000</v>
      </c>
      <c r="L67" s="43">
        <v>300000</v>
      </c>
      <c r="M67" s="82"/>
      <c r="N67" s="23"/>
      <c r="O67" s="54" t="s">
        <v>524</v>
      </c>
      <c r="P67" s="46"/>
      <c r="Q67" s="38"/>
      <c r="R67" s="38" t="s">
        <v>528</v>
      </c>
      <c r="S67" s="25" t="s">
        <v>168</v>
      </c>
      <c r="T67" s="78">
        <v>43473</v>
      </c>
      <c r="U67" s="55"/>
      <c r="V67" s="45">
        <v>41</v>
      </c>
      <c r="W67" s="46" t="s">
        <v>561</v>
      </c>
      <c r="X67" s="45" t="s">
        <v>571</v>
      </c>
      <c r="Z67" s="44">
        <v>5050323</v>
      </c>
      <c r="AA67" s="48">
        <v>299900.2</v>
      </c>
    </row>
    <row r="68" spans="1:27" s="47" customFormat="1" ht="17.25" customHeight="1" outlineLevel="2" x14ac:dyDescent="0.25">
      <c r="A68" s="38" t="s">
        <v>177</v>
      </c>
      <c r="B68" s="38" t="s">
        <v>270</v>
      </c>
      <c r="C68" s="38"/>
      <c r="D68" s="91">
        <v>129593935</v>
      </c>
      <c r="E68" s="38" t="s">
        <v>129</v>
      </c>
      <c r="F68" s="38" t="s">
        <v>326</v>
      </c>
      <c r="G68" s="38" t="s">
        <v>377</v>
      </c>
      <c r="H68" s="38" t="s">
        <v>377</v>
      </c>
      <c r="I68" s="38"/>
      <c r="J68" s="38" t="s">
        <v>32</v>
      </c>
      <c r="K68" s="135">
        <f t="shared" si="3"/>
        <v>3600000</v>
      </c>
      <c r="L68" s="135">
        <v>3600000</v>
      </c>
      <c r="M68" s="82"/>
      <c r="N68" s="23"/>
      <c r="O68" s="54" t="s">
        <v>206</v>
      </c>
      <c r="P68" s="54"/>
      <c r="Q68" s="38" t="s">
        <v>795</v>
      </c>
      <c r="R68" s="38" t="s">
        <v>315</v>
      </c>
      <c r="S68" s="25" t="s">
        <v>200</v>
      </c>
      <c r="T68" s="78">
        <v>42185</v>
      </c>
      <c r="U68" s="55"/>
      <c r="V68" s="45">
        <v>13</v>
      </c>
      <c r="W68" s="46" t="s">
        <v>341</v>
      </c>
      <c r="X68" s="45" t="s">
        <v>355</v>
      </c>
      <c r="Z68" s="44">
        <v>5014063</v>
      </c>
      <c r="AA68" s="48">
        <v>2087400.75</v>
      </c>
    </row>
    <row r="69" spans="1:27" s="47" customFormat="1" ht="17.25" customHeight="1" outlineLevel="2" x14ac:dyDescent="0.25">
      <c r="A69" s="38" t="s">
        <v>177</v>
      </c>
      <c r="B69" s="38" t="s">
        <v>270</v>
      </c>
      <c r="C69" s="38"/>
      <c r="D69" s="91">
        <v>129593935</v>
      </c>
      <c r="E69" s="38" t="s">
        <v>129</v>
      </c>
      <c r="F69" s="38" t="s">
        <v>326</v>
      </c>
      <c r="G69" s="38" t="s">
        <v>377</v>
      </c>
      <c r="H69" s="38" t="s">
        <v>377</v>
      </c>
      <c r="I69" s="38"/>
      <c r="J69" s="38" t="s">
        <v>32</v>
      </c>
      <c r="K69" s="135">
        <f t="shared" si="3"/>
        <v>-500000</v>
      </c>
      <c r="L69" s="135">
        <v>-500000</v>
      </c>
      <c r="M69" s="82"/>
      <c r="N69" s="23"/>
      <c r="O69" s="54" t="s">
        <v>206</v>
      </c>
      <c r="P69" s="54"/>
      <c r="Q69" s="38" t="s">
        <v>795</v>
      </c>
      <c r="R69" s="38" t="s">
        <v>528</v>
      </c>
      <c r="S69" s="25" t="s">
        <v>168</v>
      </c>
      <c r="T69" s="78">
        <v>43473</v>
      </c>
      <c r="U69" s="55"/>
      <c r="V69" s="45">
        <v>13</v>
      </c>
      <c r="W69" s="46" t="s">
        <v>341</v>
      </c>
      <c r="X69" s="45" t="s">
        <v>355</v>
      </c>
      <c r="Z69" s="44">
        <v>5014063</v>
      </c>
      <c r="AA69" s="48"/>
    </row>
    <row r="70" spans="1:27" s="47" customFormat="1" ht="17.25" customHeight="1" outlineLevel="2" x14ac:dyDescent="0.25">
      <c r="A70" s="38" t="s">
        <v>177</v>
      </c>
      <c r="B70" s="38" t="s">
        <v>270</v>
      </c>
      <c r="C70" s="38"/>
      <c r="D70" s="91">
        <v>129593935</v>
      </c>
      <c r="E70" s="38" t="s">
        <v>130</v>
      </c>
      <c r="F70" s="38" t="s">
        <v>33</v>
      </c>
      <c r="G70" s="38" t="s">
        <v>377</v>
      </c>
      <c r="H70" s="38" t="s">
        <v>377</v>
      </c>
      <c r="I70" s="38"/>
      <c r="J70" s="38" t="s">
        <v>34</v>
      </c>
      <c r="K70" s="43">
        <f t="shared" si="3"/>
        <v>1170000</v>
      </c>
      <c r="L70" s="43">
        <v>1170000</v>
      </c>
      <c r="M70" s="82"/>
      <c r="N70" s="23"/>
      <c r="O70" s="54" t="s">
        <v>206</v>
      </c>
      <c r="P70" s="54"/>
      <c r="Q70" s="38"/>
      <c r="R70" s="38" t="s">
        <v>315</v>
      </c>
      <c r="S70" s="25" t="s">
        <v>200</v>
      </c>
      <c r="T70" s="78">
        <v>42185</v>
      </c>
      <c r="U70" s="55"/>
      <c r="V70" s="45"/>
      <c r="W70" s="46" t="s">
        <v>560</v>
      </c>
      <c r="X70" s="45"/>
      <c r="Z70" s="44"/>
      <c r="AA70" s="48"/>
    </row>
    <row r="71" spans="1:27" s="47" customFormat="1" ht="17.25" customHeight="1" outlineLevel="2" x14ac:dyDescent="0.25">
      <c r="A71" s="38" t="s">
        <v>177</v>
      </c>
      <c r="B71" s="38" t="s">
        <v>270</v>
      </c>
      <c r="C71" s="38"/>
      <c r="D71" s="91">
        <v>129593935</v>
      </c>
      <c r="E71" s="38" t="s">
        <v>136</v>
      </c>
      <c r="F71" s="38" t="s">
        <v>46</v>
      </c>
      <c r="G71" s="38" t="s">
        <v>377</v>
      </c>
      <c r="H71" s="38" t="s">
        <v>377</v>
      </c>
      <c r="I71" s="38"/>
      <c r="J71" s="38" t="s">
        <v>46</v>
      </c>
      <c r="K71" s="43">
        <f t="shared" si="3"/>
        <v>3500000</v>
      </c>
      <c r="L71" s="43">
        <v>3500000</v>
      </c>
      <c r="M71" s="82"/>
      <c r="N71" s="23"/>
      <c r="O71" s="46"/>
      <c r="P71" s="46"/>
      <c r="Q71" s="38"/>
      <c r="R71" s="38" t="s">
        <v>315</v>
      </c>
      <c r="S71" s="25" t="s">
        <v>200</v>
      </c>
      <c r="T71" s="78">
        <v>42185</v>
      </c>
      <c r="U71" s="55"/>
      <c r="V71" s="45">
        <v>13</v>
      </c>
      <c r="W71" s="46" t="s">
        <v>341</v>
      </c>
      <c r="X71" s="45" t="s">
        <v>355</v>
      </c>
      <c r="Z71" s="44"/>
      <c r="AA71" s="48"/>
    </row>
    <row r="72" spans="1:27" s="47" customFormat="1" ht="17.25" customHeight="1" outlineLevel="2" x14ac:dyDescent="0.25">
      <c r="A72" s="38" t="s">
        <v>177</v>
      </c>
      <c r="B72" s="38" t="s">
        <v>270</v>
      </c>
      <c r="C72" s="38"/>
      <c r="D72" s="91">
        <v>129593935</v>
      </c>
      <c r="E72" s="38" t="s">
        <v>201</v>
      </c>
      <c r="F72" s="38" t="s">
        <v>203</v>
      </c>
      <c r="G72" s="38" t="s">
        <v>12</v>
      </c>
      <c r="H72" s="38" t="s">
        <v>306</v>
      </c>
      <c r="I72" s="38">
        <v>355369</v>
      </c>
      <c r="J72" s="38" t="s">
        <v>208</v>
      </c>
      <c r="K72" s="43">
        <f t="shared" si="3"/>
        <v>2300022</v>
      </c>
      <c r="L72" s="43">
        <v>2300022</v>
      </c>
      <c r="M72" s="82"/>
      <c r="N72" s="23"/>
      <c r="O72" s="54" t="s">
        <v>271</v>
      </c>
      <c r="P72" s="46"/>
      <c r="Q72" s="38"/>
      <c r="R72" s="38" t="s">
        <v>316</v>
      </c>
      <c r="S72" s="25" t="s">
        <v>168</v>
      </c>
      <c r="T72" s="78">
        <v>42382</v>
      </c>
      <c r="U72" s="55"/>
      <c r="V72" s="45">
        <v>2</v>
      </c>
      <c r="W72" s="46" t="s">
        <v>346</v>
      </c>
      <c r="X72" s="45" t="s">
        <v>347</v>
      </c>
      <c r="Z72" s="44">
        <v>5000560</v>
      </c>
      <c r="AA72" s="48">
        <v>2391022</v>
      </c>
    </row>
    <row r="73" spans="1:27" s="47" customFormat="1" ht="17.25" customHeight="1" outlineLevel="2" x14ac:dyDescent="0.25">
      <c r="A73" s="38" t="s">
        <v>177</v>
      </c>
      <c r="B73" s="38" t="s">
        <v>270</v>
      </c>
      <c r="C73" s="38"/>
      <c r="D73" s="91">
        <v>129593935</v>
      </c>
      <c r="E73" s="38" t="s">
        <v>201</v>
      </c>
      <c r="F73" s="38" t="s">
        <v>203</v>
      </c>
      <c r="G73" s="38" t="s">
        <v>12</v>
      </c>
      <c r="H73" s="38" t="s">
        <v>306</v>
      </c>
      <c r="I73" s="38">
        <v>355369</v>
      </c>
      <c r="J73" s="38" t="s">
        <v>208</v>
      </c>
      <c r="K73" s="43">
        <f t="shared" si="3"/>
        <v>91000</v>
      </c>
      <c r="L73" s="43">
        <v>91000</v>
      </c>
      <c r="M73" s="82"/>
      <c r="N73" s="23"/>
      <c r="O73" s="54" t="s">
        <v>271</v>
      </c>
      <c r="P73" s="46"/>
      <c r="Q73" s="38"/>
      <c r="R73" s="38" t="s">
        <v>528</v>
      </c>
      <c r="S73" s="25" t="s">
        <v>168</v>
      </c>
      <c r="T73" s="78">
        <v>43473</v>
      </c>
      <c r="U73" s="55"/>
      <c r="V73" s="45">
        <v>2</v>
      </c>
      <c r="W73" s="46" t="s">
        <v>346</v>
      </c>
      <c r="X73" s="45" t="s">
        <v>347</v>
      </c>
      <c r="Z73" s="44">
        <v>5000560</v>
      </c>
      <c r="AA73" s="48"/>
    </row>
    <row r="74" spans="1:27" s="47" customFormat="1" ht="17.25" customHeight="1" outlineLevel="2" x14ac:dyDescent="0.25">
      <c r="A74" s="38" t="s">
        <v>177</v>
      </c>
      <c r="B74" s="38" t="s">
        <v>270</v>
      </c>
      <c r="C74" s="38"/>
      <c r="D74" s="91">
        <v>129593935</v>
      </c>
      <c r="E74" s="38" t="s">
        <v>201</v>
      </c>
      <c r="F74" s="38" t="s">
        <v>203</v>
      </c>
      <c r="G74" s="38" t="s">
        <v>12</v>
      </c>
      <c r="H74" s="38" t="s">
        <v>306</v>
      </c>
      <c r="I74" s="38"/>
      <c r="J74" s="38" t="s">
        <v>660</v>
      </c>
      <c r="K74" s="43">
        <f t="shared" si="3"/>
        <v>700000</v>
      </c>
      <c r="L74" s="43">
        <v>700000</v>
      </c>
      <c r="M74" s="82"/>
      <c r="N74" s="53"/>
      <c r="O74" s="54" t="s">
        <v>271</v>
      </c>
      <c r="P74" s="46"/>
      <c r="Q74" s="38"/>
      <c r="R74" s="38" t="s">
        <v>348</v>
      </c>
      <c r="S74" s="38" t="s">
        <v>200</v>
      </c>
      <c r="T74" s="78">
        <v>42654</v>
      </c>
      <c r="U74" s="55"/>
      <c r="V74" s="45">
        <v>17</v>
      </c>
      <c r="W74" s="46" t="s">
        <v>363</v>
      </c>
      <c r="X74" s="45" t="s">
        <v>391</v>
      </c>
      <c r="Z74" s="44">
        <v>5007816</v>
      </c>
      <c r="AA74" s="48">
        <v>516150.59</v>
      </c>
    </row>
    <row r="75" spans="1:27" s="47" customFormat="1" ht="17.25" customHeight="1" outlineLevel="2" x14ac:dyDescent="0.25">
      <c r="A75" s="38" t="s">
        <v>177</v>
      </c>
      <c r="B75" s="38" t="s">
        <v>270</v>
      </c>
      <c r="C75" s="38"/>
      <c r="D75" s="91">
        <v>129593935</v>
      </c>
      <c r="E75" s="38" t="s">
        <v>201</v>
      </c>
      <c r="F75" s="38" t="s">
        <v>203</v>
      </c>
      <c r="G75" s="38" t="s">
        <v>12</v>
      </c>
      <c r="H75" s="38" t="s">
        <v>306</v>
      </c>
      <c r="I75" s="38">
        <v>370549</v>
      </c>
      <c r="J75" s="38" t="s">
        <v>209</v>
      </c>
      <c r="K75" s="43">
        <f t="shared" si="3"/>
        <v>1103631.1000000001</v>
      </c>
      <c r="L75" s="43">
        <v>1103631.1000000001</v>
      </c>
      <c r="M75" s="82"/>
      <c r="N75" s="23"/>
      <c r="O75" s="54" t="s">
        <v>271</v>
      </c>
      <c r="P75" s="46"/>
      <c r="Q75" s="38"/>
      <c r="R75" s="38" t="s">
        <v>316</v>
      </c>
      <c r="S75" s="25" t="s">
        <v>168</v>
      </c>
      <c r="T75" s="78">
        <v>42382</v>
      </c>
      <c r="U75" s="55"/>
      <c r="V75" s="45">
        <v>2</v>
      </c>
      <c r="W75" s="46" t="s">
        <v>346</v>
      </c>
      <c r="X75" s="45" t="s">
        <v>347</v>
      </c>
      <c r="Z75" s="44">
        <v>5000758</v>
      </c>
      <c r="AA75" s="48">
        <v>1103631.1200000001</v>
      </c>
    </row>
    <row r="76" spans="1:27" s="47" customFormat="1" ht="17.25" customHeight="1" outlineLevel="2" x14ac:dyDescent="0.25">
      <c r="A76" s="38" t="s">
        <v>177</v>
      </c>
      <c r="B76" s="38" t="s">
        <v>270</v>
      </c>
      <c r="C76" s="38"/>
      <c r="D76" s="91">
        <v>129593935</v>
      </c>
      <c r="E76" s="38" t="s">
        <v>202</v>
      </c>
      <c r="F76" s="38" t="s">
        <v>204</v>
      </c>
      <c r="G76" s="38" t="s">
        <v>376</v>
      </c>
      <c r="H76" s="38" t="s">
        <v>376</v>
      </c>
      <c r="I76" s="38"/>
      <c r="J76" s="38" t="s">
        <v>204</v>
      </c>
      <c r="K76" s="43">
        <f t="shared" si="3"/>
        <v>330000</v>
      </c>
      <c r="L76" s="43">
        <v>330000</v>
      </c>
      <c r="M76" s="82"/>
      <c r="N76" s="23"/>
      <c r="O76" s="46"/>
      <c r="P76" s="46"/>
      <c r="Q76" s="38"/>
      <c r="R76" s="38" t="s">
        <v>316</v>
      </c>
      <c r="S76" s="25" t="s">
        <v>168</v>
      </c>
      <c r="T76" s="78">
        <v>42382</v>
      </c>
      <c r="U76" s="55"/>
      <c r="V76" s="45">
        <v>9</v>
      </c>
      <c r="W76" s="46" t="s">
        <v>337</v>
      </c>
      <c r="X76" s="45" t="s">
        <v>340</v>
      </c>
      <c r="Z76" s="44">
        <v>5001467</v>
      </c>
      <c r="AA76" s="48">
        <v>239900.87</v>
      </c>
    </row>
    <row r="77" spans="1:27" s="47" customFormat="1" ht="17.25" customHeight="1" outlineLevel="2" x14ac:dyDescent="0.25">
      <c r="A77" s="38" t="s">
        <v>177</v>
      </c>
      <c r="B77" s="38" t="s">
        <v>270</v>
      </c>
      <c r="C77" s="38"/>
      <c r="D77" s="91">
        <v>129593935</v>
      </c>
      <c r="E77" s="38" t="s">
        <v>202</v>
      </c>
      <c r="F77" s="38" t="s">
        <v>204</v>
      </c>
      <c r="G77" s="38" t="s">
        <v>376</v>
      </c>
      <c r="H77" s="38" t="s">
        <v>376</v>
      </c>
      <c r="I77" s="38"/>
      <c r="J77" s="38" t="s">
        <v>204</v>
      </c>
      <c r="K77" s="43">
        <f t="shared" si="3"/>
        <v>-45000</v>
      </c>
      <c r="L77" s="43">
        <v>-45000</v>
      </c>
      <c r="M77" s="82"/>
      <c r="N77" s="23"/>
      <c r="O77" s="46"/>
      <c r="P77" s="46"/>
      <c r="Q77" s="38"/>
      <c r="R77" s="38" t="s">
        <v>528</v>
      </c>
      <c r="S77" s="25" t="s">
        <v>168</v>
      </c>
      <c r="T77" s="78">
        <v>43473</v>
      </c>
      <c r="U77" s="55"/>
      <c r="V77" s="45">
        <v>9</v>
      </c>
      <c r="W77" s="46" t="s">
        <v>337</v>
      </c>
      <c r="X77" s="45" t="s">
        <v>340</v>
      </c>
      <c r="Z77" s="44">
        <v>5001467</v>
      </c>
      <c r="AA77" s="48"/>
    </row>
    <row r="78" spans="1:27" s="47" customFormat="1" ht="17.25" customHeight="1" outlineLevel="2" x14ac:dyDescent="0.25">
      <c r="A78" s="38" t="s">
        <v>177</v>
      </c>
      <c r="B78" s="38" t="s">
        <v>270</v>
      </c>
      <c r="C78" s="38"/>
      <c r="D78" s="91">
        <v>129593935</v>
      </c>
      <c r="E78" s="38" t="s">
        <v>214</v>
      </c>
      <c r="F78" s="38" t="s">
        <v>216</v>
      </c>
      <c r="G78" s="38" t="s">
        <v>12</v>
      </c>
      <c r="H78" s="38" t="s">
        <v>12</v>
      </c>
      <c r="I78" s="38"/>
      <c r="J78" s="38" t="s">
        <v>655</v>
      </c>
      <c r="K78" s="43">
        <f t="shared" si="3"/>
        <v>200000</v>
      </c>
      <c r="L78" s="43">
        <v>200000</v>
      </c>
      <c r="M78" s="82"/>
      <c r="N78" s="23"/>
      <c r="O78" s="46"/>
      <c r="P78" s="46"/>
      <c r="Q78" s="38"/>
      <c r="R78" s="38" t="s">
        <v>314</v>
      </c>
      <c r="S78" s="25" t="s">
        <v>168</v>
      </c>
      <c r="T78" s="78">
        <v>42485</v>
      </c>
      <c r="U78" s="55"/>
      <c r="V78" s="45">
        <v>9</v>
      </c>
      <c r="W78" s="46" t="s">
        <v>337</v>
      </c>
      <c r="X78" s="45" t="s">
        <v>340</v>
      </c>
      <c r="Z78" s="44">
        <v>5001354</v>
      </c>
      <c r="AA78" s="48">
        <v>156592.94</v>
      </c>
    </row>
    <row r="79" spans="1:27" s="47" customFormat="1" ht="17.25" customHeight="1" outlineLevel="2" x14ac:dyDescent="0.25">
      <c r="A79" s="38" t="s">
        <v>177</v>
      </c>
      <c r="B79" s="38" t="s">
        <v>270</v>
      </c>
      <c r="C79" s="38"/>
      <c r="D79" s="91">
        <v>129593935</v>
      </c>
      <c r="E79" s="38" t="s">
        <v>215</v>
      </c>
      <c r="F79" s="38" t="s">
        <v>217</v>
      </c>
      <c r="G79" s="38" t="s">
        <v>12</v>
      </c>
      <c r="H79" s="38" t="s">
        <v>183</v>
      </c>
      <c r="I79" s="38"/>
      <c r="J79" s="38" t="s">
        <v>187</v>
      </c>
      <c r="K79" s="43">
        <f t="shared" si="3"/>
        <v>300000</v>
      </c>
      <c r="L79" s="43">
        <v>300000</v>
      </c>
      <c r="M79" s="82"/>
      <c r="N79" s="23"/>
      <c r="O79" s="46"/>
      <c r="P79" s="46"/>
      <c r="Q79" s="38"/>
      <c r="R79" s="38" t="s">
        <v>314</v>
      </c>
      <c r="S79" s="25" t="s">
        <v>168</v>
      </c>
      <c r="T79" s="78">
        <v>42485</v>
      </c>
      <c r="U79" s="55"/>
      <c r="V79" s="45">
        <v>9</v>
      </c>
      <c r="W79" s="46" t="s">
        <v>337</v>
      </c>
      <c r="X79" s="45" t="s">
        <v>340</v>
      </c>
      <c r="Z79" s="44">
        <v>5001985</v>
      </c>
      <c r="AA79" s="48">
        <v>140459.62</v>
      </c>
    </row>
    <row r="80" spans="1:27" s="47" customFormat="1" ht="17.25" customHeight="1" outlineLevel="2" x14ac:dyDescent="0.25">
      <c r="A80" s="38" t="s">
        <v>177</v>
      </c>
      <c r="B80" s="38" t="s">
        <v>270</v>
      </c>
      <c r="C80" s="38"/>
      <c r="D80" s="91">
        <v>129593935</v>
      </c>
      <c r="E80" s="38" t="s">
        <v>218</v>
      </c>
      <c r="F80" s="38" t="s">
        <v>219</v>
      </c>
      <c r="G80" s="38" t="s">
        <v>213</v>
      </c>
      <c r="H80" s="38" t="s">
        <v>213</v>
      </c>
      <c r="I80" s="38"/>
      <c r="J80" s="38" t="s">
        <v>650</v>
      </c>
      <c r="K80" s="43">
        <f t="shared" si="3"/>
        <v>1287100</v>
      </c>
      <c r="L80" s="43">
        <v>1287100</v>
      </c>
      <c r="M80" s="82"/>
      <c r="N80" s="23"/>
      <c r="O80" s="46" t="s">
        <v>207</v>
      </c>
      <c r="P80" s="38"/>
      <c r="Q80" s="38"/>
      <c r="R80" s="38" t="s">
        <v>314</v>
      </c>
      <c r="S80" s="25" t="s">
        <v>168</v>
      </c>
      <c r="T80" s="78">
        <v>42485</v>
      </c>
      <c r="U80" s="55"/>
      <c r="V80" s="44" t="s">
        <v>685</v>
      </c>
      <c r="W80" s="54" t="s">
        <v>508</v>
      </c>
      <c r="X80" s="44" t="s">
        <v>687</v>
      </c>
      <c r="Z80" s="44"/>
      <c r="AA80" s="48"/>
    </row>
    <row r="81" spans="1:27" s="47" customFormat="1" ht="17.25" customHeight="1" outlineLevel="2" x14ac:dyDescent="0.25">
      <c r="A81" s="38" t="s">
        <v>177</v>
      </c>
      <c r="B81" s="38" t="s">
        <v>270</v>
      </c>
      <c r="C81" s="38"/>
      <c r="D81" s="91">
        <v>129593935</v>
      </c>
      <c r="E81" s="38" t="s">
        <v>218</v>
      </c>
      <c r="F81" s="38" t="s">
        <v>219</v>
      </c>
      <c r="G81" s="38" t="s">
        <v>213</v>
      </c>
      <c r="H81" s="38" t="s">
        <v>213</v>
      </c>
      <c r="I81" s="38"/>
      <c r="J81" s="38" t="s">
        <v>651</v>
      </c>
      <c r="K81" s="43">
        <f t="shared" si="3"/>
        <v>164400</v>
      </c>
      <c r="L81" s="43">
        <v>164400</v>
      </c>
      <c r="M81" s="82"/>
      <c r="N81" s="23"/>
      <c r="O81" s="46" t="s">
        <v>207</v>
      </c>
      <c r="P81" s="38"/>
      <c r="Q81" s="38"/>
      <c r="R81" s="38" t="s">
        <v>486</v>
      </c>
      <c r="S81" s="25" t="s">
        <v>168</v>
      </c>
      <c r="T81" s="78">
        <v>43318</v>
      </c>
      <c r="U81" s="55"/>
      <c r="V81" s="44" t="s">
        <v>686</v>
      </c>
      <c r="W81" s="54" t="s">
        <v>508</v>
      </c>
      <c r="X81" s="44" t="s">
        <v>775</v>
      </c>
      <c r="Z81" s="44"/>
      <c r="AA81" s="48"/>
    </row>
    <row r="82" spans="1:27" s="47" customFormat="1" ht="17.25" customHeight="1" outlineLevel="2" x14ac:dyDescent="0.25">
      <c r="A82" s="38" t="s">
        <v>177</v>
      </c>
      <c r="B82" s="38" t="s">
        <v>270</v>
      </c>
      <c r="C82" s="38"/>
      <c r="D82" s="91">
        <v>129593935</v>
      </c>
      <c r="E82" s="38" t="s">
        <v>218</v>
      </c>
      <c r="F82" s="38" t="s">
        <v>219</v>
      </c>
      <c r="G82" s="38" t="s">
        <v>213</v>
      </c>
      <c r="H82" s="38" t="s">
        <v>213</v>
      </c>
      <c r="I82" s="38"/>
      <c r="J82" s="38" t="s">
        <v>672</v>
      </c>
      <c r="K82" s="43">
        <f t="shared" si="3"/>
        <v>3520200</v>
      </c>
      <c r="L82" s="43">
        <f>(3385200+62000+73000)</f>
        <v>3520200</v>
      </c>
      <c r="M82" s="82"/>
      <c r="N82" s="23"/>
      <c r="O82" s="46" t="s">
        <v>207</v>
      </c>
      <c r="P82" s="38"/>
      <c r="Q82" s="38"/>
      <c r="R82" s="38" t="s">
        <v>314</v>
      </c>
      <c r="S82" s="25" t="s">
        <v>168</v>
      </c>
      <c r="T82" s="78">
        <v>42485</v>
      </c>
      <c r="U82" s="55"/>
      <c r="V82" s="44">
        <v>35</v>
      </c>
      <c r="W82" s="54" t="s">
        <v>508</v>
      </c>
      <c r="X82" s="44" t="s">
        <v>922</v>
      </c>
      <c r="Z82" s="44">
        <v>5041427</v>
      </c>
      <c r="AA82" s="48">
        <v>1000107.77</v>
      </c>
    </row>
    <row r="83" spans="1:27" s="47" customFormat="1" ht="17.25" customHeight="1" outlineLevel="2" x14ac:dyDescent="0.25">
      <c r="A83" s="38" t="s">
        <v>177</v>
      </c>
      <c r="B83" s="38" t="s">
        <v>270</v>
      </c>
      <c r="C83" s="38"/>
      <c r="D83" s="91">
        <v>129593935</v>
      </c>
      <c r="E83" s="38" t="s">
        <v>218</v>
      </c>
      <c r="F83" s="38" t="s">
        <v>219</v>
      </c>
      <c r="G83" s="38" t="s">
        <v>213</v>
      </c>
      <c r="H83" s="38" t="s">
        <v>213</v>
      </c>
      <c r="I83" s="38"/>
      <c r="J83" s="38" t="s">
        <v>671</v>
      </c>
      <c r="K83" s="43">
        <f t="shared" si="3"/>
        <v>817000</v>
      </c>
      <c r="L83" s="43">
        <f>(73000+725000+19000)</f>
        <v>817000</v>
      </c>
      <c r="M83" s="82"/>
      <c r="N83" s="33"/>
      <c r="O83" s="46" t="s">
        <v>207</v>
      </c>
      <c r="P83" s="38"/>
      <c r="Q83" s="38"/>
      <c r="R83" s="38" t="s">
        <v>314</v>
      </c>
      <c r="S83" s="20" t="s">
        <v>168</v>
      </c>
      <c r="T83" s="78">
        <v>42485</v>
      </c>
      <c r="U83" s="55"/>
      <c r="V83" s="44" t="s">
        <v>544</v>
      </c>
      <c r="W83" s="54" t="s">
        <v>508</v>
      </c>
      <c r="X83" s="44" t="s">
        <v>545</v>
      </c>
      <c r="Z83" s="44">
        <v>5041861</v>
      </c>
      <c r="AA83" s="48">
        <v>696640</v>
      </c>
    </row>
    <row r="84" spans="1:27" s="47" customFormat="1" ht="17.25" customHeight="1" outlineLevel="2" x14ac:dyDescent="0.25">
      <c r="A84" s="38" t="s">
        <v>177</v>
      </c>
      <c r="B84" s="38" t="s">
        <v>270</v>
      </c>
      <c r="C84" s="38"/>
      <c r="D84" s="91">
        <v>129593935</v>
      </c>
      <c r="E84" s="38" t="s">
        <v>221</v>
      </c>
      <c r="F84" s="38" t="s">
        <v>222</v>
      </c>
      <c r="G84" s="38" t="s">
        <v>213</v>
      </c>
      <c r="H84" s="38" t="s">
        <v>306</v>
      </c>
      <c r="I84" s="38"/>
      <c r="J84" s="38" t="s">
        <v>223</v>
      </c>
      <c r="K84" s="43">
        <f t="shared" si="3"/>
        <v>2600000</v>
      </c>
      <c r="L84" s="43">
        <v>2600000</v>
      </c>
      <c r="M84" s="82"/>
      <c r="N84" s="33"/>
      <c r="O84" s="46" t="s">
        <v>207</v>
      </c>
      <c r="P84" s="46"/>
      <c r="Q84" s="38" t="s">
        <v>394</v>
      </c>
      <c r="R84" s="38" t="s">
        <v>314</v>
      </c>
      <c r="S84" s="20" t="s">
        <v>168</v>
      </c>
      <c r="T84" s="78">
        <v>42485</v>
      </c>
      <c r="U84" s="55"/>
      <c r="V84" s="45"/>
      <c r="W84" s="46"/>
      <c r="X84" s="45"/>
      <c r="Z84" s="44"/>
      <c r="AA84" s="48"/>
    </row>
    <row r="85" spans="1:27" s="47" customFormat="1" ht="17.25" customHeight="1" outlineLevel="2" x14ac:dyDescent="0.25">
      <c r="A85" s="38" t="s">
        <v>177</v>
      </c>
      <c r="B85" s="38" t="s">
        <v>270</v>
      </c>
      <c r="C85" s="38"/>
      <c r="D85" s="91">
        <v>129593935</v>
      </c>
      <c r="E85" s="38" t="s">
        <v>221</v>
      </c>
      <c r="F85" s="38" t="s">
        <v>222</v>
      </c>
      <c r="G85" s="38" t="s">
        <v>213</v>
      </c>
      <c r="H85" s="38" t="s">
        <v>306</v>
      </c>
      <c r="I85" s="38"/>
      <c r="J85" s="38" t="s">
        <v>223</v>
      </c>
      <c r="K85" s="43">
        <f t="shared" si="3"/>
        <v>-2600000</v>
      </c>
      <c r="L85" s="43">
        <v>-2600000</v>
      </c>
      <c r="M85" s="82"/>
      <c r="N85" s="33"/>
      <c r="O85" s="46" t="s">
        <v>207</v>
      </c>
      <c r="P85" s="46"/>
      <c r="Q85" s="38"/>
      <c r="R85" s="38" t="s">
        <v>361</v>
      </c>
      <c r="S85" s="20" t="s">
        <v>168</v>
      </c>
      <c r="T85" s="78">
        <v>42718</v>
      </c>
      <c r="U85" s="55"/>
      <c r="V85" s="45"/>
      <c r="W85" s="46"/>
      <c r="X85" s="45"/>
      <c r="Z85" s="44"/>
      <c r="AA85" s="48"/>
    </row>
    <row r="86" spans="1:27" s="47" customFormat="1" ht="17.25" customHeight="1" outlineLevel="2" x14ac:dyDescent="0.25">
      <c r="A86" s="38" t="s">
        <v>177</v>
      </c>
      <c r="B86" s="38" t="s">
        <v>270</v>
      </c>
      <c r="C86" s="38"/>
      <c r="D86" s="91">
        <v>129593935</v>
      </c>
      <c r="E86" s="38" t="s">
        <v>221</v>
      </c>
      <c r="F86" s="38" t="s">
        <v>222</v>
      </c>
      <c r="G86" s="38" t="s">
        <v>213</v>
      </c>
      <c r="H86" s="38" t="s">
        <v>349</v>
      </c>
      <c r="I86" s="38"/>
      <c r="J86" s="38" t="s">
        <v>360</v>
      </c>
      <c r="K86" s="43">
        <v>1094700</v>
      </c>
      <c r="L86" s="43">
        <v>1094700</v>
      </c>
      <c r="M86" s="82"/>
      <c r="N86" s="33"/>
      <c r="O86" s="46" t="s">
        <v>207</v>
      </c>
      <c r="P86" s="46"/>
      <c r="Q86" s="38"/>
      <c r="R86" s="38" t="s">
        <v>348</v>
      </c>
      <c r="S86" s="20" t="s">
        <v>200</v>
      </c>
      <c r="T86" s="78">
        <v>42654</v>
      </c>
      <c r="U86" s="55"/>
      <c r="V86" s="45">
        <v>14</v>
      </c>
      <c r="W86" s="46" t="s">
        <v>341</v>
      </c>
      <c r="X86" s="45" t="s">
        <v>356</v>
      </c>
      <c r="Z86" s="44">
        <v>5004207</v>
      </c>
      <c r="AA86" s="48">
        <v>1156201.33</v>
      </c>
    </row>
    <row r="87" spans="1:27" s="47" customFormat="1" ht="17.25" customHeight="1" outlineLevel="2" x14ac:dyDescent="0.25">
      <c r="A87" s="38" t="s">
        <v>177</v>
      </c>
      <c r="B87" s="38" t="s">
        <v>270</v>
      </c>
      <c r="C87" s="38">
        <v>1090211</v>
      </c>
      <c r="D87" s="91">
        <v>129593935</v>
      </c>
      <c r="E87" s="38" t="s">
        <v>221</v>
      </c>
      <c r="F87" s="38" t="s">
        <v>222</v>
      </c>
      <c r="G87" s="38" t="s">
        <v>213</v>
      </c>
      <c r="H87" s="38" t="s">
        <v>22</v>
      </c>
      <c r="I87" s="38"/>
      <c r="J87" s="38" t="s">
        <v>530</v>
      </c>
      <c r="K87" s="43">
        <v>350000</v>
      </c>
      <c r="L87" s="43">
        <v>350000</v>
      </c>
      <c r="M87" s="82"/>
      <c r="N87" s="33"/>
      <c r="O87" s="46" t="s">
        <v>207</v>
      </c>
      <c r="P87" s="46"/>
      <c r="Q87" s="38" t="s">
        <v>845</v>
      </c>
      <c r="R87" s="38" t="s">
        <v>843</v>
      </c>
      <c r="S87" s="20" t="s">
        <v>168</v>
      </c>
      <c r="T87" s="78">
        <v>44117</v>
      </c>
      <c r="U87" s="55"/>
      <c r="V87" s="45"/>
      <c r="W87" s="46" t="s">
        <v>851</v>
      </c>
      <c r="X87" s="45"/>
      <c r="Z87" s="44"/>
      <c r="AA87" s="48"/>
    </row>
    <row r="88" spans="1:27" s="47" customFormat="1" ht="17.25" customHeight="1" outlineLevel="2" x14ac:dyDescent="0.25">
      <c r="A88" s="38" t="s">
        <v>177</v>
      </c>
      <c r="B88" s="38" t="s">
        <v>270</v>
      </c>
      <c r="C88" s="38">
        <v>1090211</v>
      </c>
      <c r="D88" s="91">
        <v>129593935</v>
      </c>
      <c r="E88" s="38" t="s">
        <v>221</v>
      </c>
      <c r="F88" s="38" t="s">
        <v>222</v>
      </c>
      <c r="G88" s="38" t="s">
        <v>213</v>
      </c>
      <c r="H88" s="38" t="s">
        <v>22</v>
      </c>
      <c r="I88" s="38"/>
      <c r="J88" s="38" t="s">
        <v>530</v>
      </c>
      <c r="K88" s="43">
        <f t="shared" ref="K88:K100" si="4">L88+M88</f>
        <v>3300000</v>
      </c>
      <c r="L88" s="43">
        <v>3300000</v>
      </c>
      <c r="M88" s="82"/>
      <c r="N88" s="33"/>
      <c r="O88" s="46" t="s">
        <v>207</v>
      </c>
      <c r="P88" s="46"/>
      <c r="Q88" s="38" t="s">
        <v>667</v>
      </c>
      <c r="R88" s="38" t="s">
        <v>314</v>
      </c>
      <c r="S88" s="20" t="s">
        <v>168</v>
      </c>
      <c r="T88" s="78">
        <v>42485</v>
      </c>
      <c r="U88" s="55"/>
      <c r="V88" s="45">
        <v>14</v>
      </c>
      <c r="W88" s="46" t="s">
        <v>341</v>
      </c>
      <c r="X88" s="45" t="s">
        <v>356</v>
      </c>
      <c r="Z88" s="44">
        <v>5003947</v>
      </c>
      <c r="AA88" s="48">
        <v>2582120.29</v>
      </c>
    </row>
    <row r="89" spans="1:27" s="47" customFormat="1" ht="17.25" customHeight="1" outlineLevel="2" x14ac:dyDescent="0.25">
      <c r="A89" s="38" t="s">
        <v>177</v>
      </c>
      <c r="B89" s="38" t="s">
        <v>270</v>
      </c>
      <c r="C89" s="38"/>
      <c r="D89" s="91">
        <v>129593935</v>
      </c>
      <c r="E89" s="38" t="s">
        <v>221</v>
      </c>
      <c r="F89" s="38" t="s">
        <v>222</v>
      </c>
      <c r="G89" s="38" t="s">
        <v>213</v>
      </c>
      <c r="H89" s="38" t="s">
        <v>22</v>
      </c>
      <c r="I89" s="38"/>
      <c r="J89" s="38" t="s">
        <v>530</v>
      </c>
      <c r="K89" s="43">
        <f t="shared" si="4"/>
        <v>-1364000</v>
      </c>
      <c r="L89" s="43">
        <v>-1364000</v>
      </c>
      <c r="M89" s="82"/>
      <c r="N89" s="33"/>
      <c r="O89" s="46" t="s">
        <v>207</v>
      </c>
      <c r="P89" s="46"/>
      <c r="Q89" s="38" t="s">
        <v>537</v>
      </c>
      <c r="R89" s="38" t="s">
        <v>528</v>
      </c>
      <c r="S89" s="20" t="s">
        <v>168</v>
      </c>
      <c r="T89" s="78">
        <v>43473</v>
      </c>
      <c r="U89" s="55"/>
      <c r="V89" s="45">
        <v>14</v>
      </c>
      <c r="W89" s="46" t="s">
        <v>341</v>
      </c>
      <c r="X89" s="45" t="s">
        <v>356</v>
      </c>
      <c r="Z89" s="44"/>
      <c r="AA89" s="48"/>
    </row>
    <row r="90" spans="1:27" s="47" customFormat="1" ht="17.25" customHeight="1" outlineLevel="2" x14ac:dyDescent="0.25">
      <c r="A90" s="38" t="s">
        <v>177</v>
      </c>
      <c r="B90" s="38" t="s">
        <v>270</v>
      </c>
      <c r="C90" s="38"/>
      <c r="D90" s="91">
        <v>129593935</v>
      </c>
      <c r="E90" s="38" t="s">
        <v>224</v>
      </c>
      <c r="F90" s="38" t="s">
        <v>229</v>
      </c>
      <c r="G90" s="38" t="s">
        <v>381</v>
      </c>
      <c r="H90" s="38" t="s">
        <v>225</v>
      </c>
      <c r="I90" s="38"/>
      <c r="J90" s="38" t="s">
        <v>547</v>
      </c>
      <c r="K90" s="43">
        <f t="shared" si="4"/>
        <v>1300000</v>
      </c>
      <c r="L90" s="43">
        <v>1300000</v>
      </c>
      <c r="M90" s="82"/>
      <c r="N90" s="33"/>
      <c r="O90" s="46"/>
      <c r="P90" s="46"/>
      <c r="Q90" s="38"/>
      <c r="R90" s="38" t="s">
        <v>314</v>
      </c>
      <c r="S90" s="20" t="s">
        <v>168</v>
      </c>
      <c r="T90" s="78">
        <v>42485</v>
      </c>
      <c r="U90" s="55"/>
      <c r="V90" s="45">
        <v>9</v>
      </c>
      <c r="W90" s="46" t="s">
        <v>337</v>
      </c>
      <c r="X90" s="45" t="s">
        <v>340</v>
      </c>
      <c r="Z90" s="44">
        <v>5001546</v>
      </c>
      <c r="AA90" s="48">
        <v>1371544.6300000001</v>
      </c>
    </row>
    <row r="91" spans="1:27" s="47" customFormat="1" ht="17.25" customHeight="1" outlineLevel="2" x14ac:dyDescent="0.25">
      <c r="A91" s="38" t="s">
        <v>177</v>
      </c>
      <c r="B91" s="38" t="s">
        <v>270</v>
      </c>
      <c r="C91" s="38"/>
      <c r="D91" s="91">
        <v>129593935</v>
      </c>
      <c r="E91" s="38" t="s">
        <v>248</v>
      </c>
      <c r="F91" s="38" t="s">
        <v>249</v>
      </c>
      <c r="G91" s="38" t="s">
        <v>250</v>
      </c>
      <c r="H91" s="38" t="s">
        <v>251</v>
      </c>
      <c r="I91" s="38"/>
      <c r="J91" s="38" t="s">
        <v>249</v>
      </c>
      <c r="K91" s="43">
        <f t="shared" si="4"/>
        <v>2000000</v>
      </c>
      <c r="L91" s="43">
        <v>2000000</v>
      </c>
      <c r="M91" s="82"/>
      <c r="N91" s="33"/>
      <c r="O91" s="46"/>
      <c r="P91" s="46"/>
      <c r="Q91" s="38"/>
      <c r="R91" s="38" t="s">
        <v>314</v>
      </c>
      <c r="S91" s="20" t="s">
        <v>168</v>
      </c>
      <c r="T91" s="78">
        <v>42485</v>
      </c>
      <c r="U91" s="55"/>
      <c r="V91" s="45">
        <v>19</v>
      </c>
      <c r="W91" s="46" t="s">
        <v>345</v>
      </c>
      <c r="X91" s="78">
        <v>42794</v>
      </c>
      <c r="Z91" s="44">
        <v>5007917</v>
      </c>
      <c r="AA91" s="45"/>
    </row>
    <row r="92" spans="1:27" s="47" customFormat="1" ht="17.25" customHeight="1" outlineLevel="2" x14ac:dyDescent="0.25">
      <c r="A92" s="38" t="s">
        <v>177</v>
      </c>
      <c r="B92" s="38" t="s">
        <v>270</v>
      </c>
      <c r="C92" s="38"/>
      <c r="D92" s="91">
        <v>129593935</v>
      </c>
      <c r="E92" s="38" t="s">
        <v>248</v>
      </c>
      <c r="F92" s="38" t="s">
        <v>249</v>
      </c>
      <c r="G92" s="38" t="s">
        <v>250</v>
      </c>
      <c r="H92" s="38" t="s">
        <v>251</v>
      </c>
      <c r="I92" s="38"/>
      <c r="J92" s="38" t="s">
        <v>249</v>
      </c>
      <c r="K92" s="43">
        <f t="shared" si="4"/>
        <v>-2000000</v>
      </c>
      <c r="L92" s="43">
        <v>-2000000</v>
      </c>
      <c r="M92" s="82"/>
      <c r="N92" s="33"/>
      <c r="O92" s="46"/>
      <c r="P92" s="46"/>
      <c r="Q92" s="38"/>
      <c r="R92" s="38" t="s">
        <v>398</v>
      </c>
      <c r="S92" s="20" t="s">
        <v>168</v>
      </c>
      <c r="T92" s="78">
        <v>43061</v>
      </c>
      <c r="U92" s="55"/>
      <c r="V92" s="45">
        <v>19</v>
      </c>
      <c r="W92" s="46" t="s">
        <v>345</v>
      </c>
      <c r="X92" s="78">
        <v>42794</v>
      </c>
      <c r="Z92" s="44">
        <v>5007917</v>
      </c>
      <c r="AA92" s="48"/>
    </row>
    <row r="93" spans="1:27" s="47" customFormat="1" ht="17.25" customHeight="1" outlineLevel="2" x14ac:dyDescent="0.25">
      <c r="A93" s="38" t="s">
        <v>177</v>
      </c>
      <c r="B93" s="38" t="s">
        <v>270</v>
      </c>
      <c r="C93" s="38"/>
      <c r="D93" s="91">
        <v>129593935</v>
      </c>
      <c r="E93" s="136" t="s">
        <v>420</v>
      </c>
      <c r="F93" s="38" t="s">
        <v>411</v>
      </c>
      <c r="G93" s="38" t="s">
        <v>380</v>
      </c>
      <c r="H93" s="38" t="s">
        <v>412</v>
      </c>
      <c r="I93" s="38"/>
      <c r="J93" s="38" t="s">
        <v>411</v>
      </c>
      <c r="K93" s="43">
        <f t="shared" si="4"/>
        <v>1680000</v>
      </c>
      <c r="L93" s="43">
        <v>1680000</v>
      </c>
      <c r="M93" s="82"/>
      <c r="N93" s="33"/>
      <c r="O93" s="46"/>
      <c r="P93" s="46"/>
      <c r="Q93" s="38"/>
      <c r="R93" s="38" t="s">
        <v>398</v>
      </c>
      <c r="S93" s="20" t="s">
        <v>168</v>
      </c>
      <c r="T93" s="78">
        <v>43061</v>
      </c>
      <c r="U93" s="55"/>
      <c r="V93" s="45">
        <v>27</v>
      </c>
      <c r="W93" s="46" t="s">
        <v>403</v>
      </c>
      <c r="X93" s="45" t="s">
        <v>457</v>
      </c>
      <c r="Z93" s="44">
        <v>5030074</v>
      </c>
      <c r="AA93" s="48">
        <v>1125772</v>
      </c>
    </row>
    <row r="94" spans="1:27" s="47" customFormat="1" ht="17.25" customHeight="1" outlineLevel="2" x14ac:dyDescent="0.25">
      <c r="A94" s="38" t="s">
        <v>177</v>
      </c>
      <c r="B94" s="38" t="s">
        <v>270</v>
      </c>
      <c r="C94" s="38"/>
      <c r="D94" s="91">
        <v>129593935</v>
      </c>
      <c r="E94" s="136" t="s">
        <v>420</v>
      </c>
      <c r="F94" s="38" t="s">
        <v>411</v>
      </c>
      <c r="G94" s="38" t="s">
        <v>380</v>
      </c>
      <c r="H94" s="38" t="s">
        <v>412</v>
      </c>
      <c r="I94" s="38"/>
      <c r="J94" s="38" t="s">
        <v>411</v>
      </c>
      <c r="K94" s="43">
        <f t="shared" si="4"/>
        <v>-330000</v>
      </c>
      <c r="L94" s="43">
        <v>-330000</v>
      </c>
      <c r="M94" s="82"/>
      <c r="N94" s="33"/>
      <c r="O94" s="46"/>
      <c r="P94" s="46"/>
      <c r="Q94" s="38"/>
      <c r="R94" s="38" t="s">
        <v>528</v>
      </c>
      <c r="S94" s="20" t="s">
        <v>168</v>
      </c>
      <c r="T94" s="78">
        <v>43473</v>
      </c>
      <c r="U94" s="55"/>
      <c r="V94" s="45">
        <v>27</v>
      </c>
      <c r="W94" s="46" t="s">
        <v>403</v>
      </c>
      <c r="X94" s="45" t="s">
        <v>457</v>
      </c>
      <c r="Z94" s="44">
        <v>5030074</v>
      </c>
      <c r="AA94" s="48"/>
    </row>
    <row r="95" spans="1:27" s="47" customFormat="1" ht="17.25" customHeight="1" outlineLevel="2" x14ac:dyDescent="0.25">
      <c r="A95" s="38" t="s">
        <v>177</v>
      </c>
      <c r="B95" s="38" t="s">
        <v>270</v>
      </c>
      <c r="C95" s="38">
        <v>1090219</v>
      </c>
      <c r="D95" s="91">
        <v>129593935</v>
      </c>
      <c r="E95" s="38" t="s">
        <v>421</v>
      </c>
      <c r="F95" s="38" t="s">
        <v>415</v>
      </c>
      <c r="G95" s="38" t="s">
        <v>522</v>
      </c>
      <c r="H95" s="38" t="s">
        <v>413</v>
      </c>
      <c r="I95" s="38"/>
      <c r="J95" s="38" t="s">
        <v>962</v>
      </c>
      <c r="K95" s="43">
        <v>458800</v>
      </c>
      <c r="L95" s="43">
        <v>458800</v>
      </c>
      <c r="M95" s="82"/>
      <c r="N95" s="33"/>
      <c r="O95" s="46"/>
      <c r="P95" s="46"/>
      <c r="Q95" s="38"/>
      <c r="R95" s="147" t="s">
        <v>957</v>
      </c>
      <c r="S95" s="20" t="s">
        <v>168</v>
      </c>
      <c r="T95" s="35">
        <v>44405</v>
      </c>
      <c r="U95" s="55"/>
      <c r="V95" s="45"/>
      <c r="W95" s="46" t="s">
        <v>960</v>
      </c>
      <c r="X95" s="45"/>
      <c r="Z95" s="44"/>
      <c r="AA95" s="48"/>
    </row>
    <row r="96" spans="1:27" s="47" customFormat="1" ht="17.25" customHeight="1" outlineLevel="2" x14ac:dyDescent="0.25">
      <c r="A96" s="38" t="s">
        <v>177</v>
      </c>
      <c r="B96" s="38" t="s">
        <v>270</v>
      </c>
      <c r="C96" s="38">
        <v>1090211</v>
      </c>
      <c r="D96" s="91">
        <v>129593935</v>
      </c>
      <c r="E96" s="38" t="s">
        <v>421</v>
      </c>
      <c r="F96" s="38" t="s">
        <v>415</v>
      </c>
      <c r="G96" s="38" t="s">
        <v>173</v>
      </c>
      <c r="H96" s="137" t="s">
        <v>413</v>
      </c>
      <c r="I96" s="38"/>
      <c r="J96" s="38" t="s">
        <v>414</v>
      </c>
      <c r="K96" s="43">
        <f t="shared" si="4"/>
        <v>403620</v>
      </c>
      <c r="L96" s="43">
        <v>403620</v>
      </c>
      <c r="M96" s="82"/>
      <c r="N96" s="33"/>
      <c r="O96" s="46"/>
      <c r="P96" s="46"/>
      <c r="Q96" s="38" t="s">
        <v>804</v>
      </c>
      <c r="R96" s="38" t="s">
        <v>398</v>
      </c>
      <c r="S96" s="20" t="s">
        <v>168</v>
      </c>
      <c r="T96" s="78">
        <v>43061</v>
      </c>
      <c r="U96" s="55"/>
      <c r="V96" s="45">
        <v>32</v>
      </c>
      <c r="W96" s="46" t="s">
        <v>403</v>
      </c>
      <c r="X96" s="45" t="s">
        <v>466</v>
      </c>
      <c r="Z96" s="44">
        <v>5030898</v>
      </c>
      <c r="AA96" s="60">
        <v>283438.98</v>
      </c>
    </row>
    <row r="97" spans="1:27" s="47" customFormat="1" ht="17.25" customHeight="1" outlineLevel="2" x14ac:dyDescent="0.25">
      <c r="A97" s="38" t="s">
        <v>177</v>
      </c>
      <c r="B97" s="38" t="s">
        <v>270</v>
      </c>
      <c r="C97" s="38"/>
      <c r="D97" s="91">
        <v>129593935</v>
      </c>
      <c r="E97" s="136" t="s">
        <v>578</v>
      </c>
      <c r="F97" s="38" t="s">
        <v>580</v>
      </c>
      <c r="G97" s="38" t="s">
        <v>382</v>
      </c>
      <c r="H97" s="38" t="s">
        <v>382</v>
      </c>
      <c r="I97" s="38"/>
      <c r="J97" s="38" t="s">
        <v>580</v>
      </c>
      <c r="K97" s="43">
        <f t="shared" si="4"/>
        <v>500000</v>
      </c>
      <c r="L97" s="43">
        <v>500000</v>
      </c>
      <c r="M97" s="82"/>
      <c r="N97" s="33"/>
      <c r="O97" s="46"/>
      <c r="P97" s="46"/>
      <c r="Q97" s="38"/>
      <c r="R97" s="38" t="s">
        <v>628</v>
      </c>
      <c r="S97" s="20" t="s">
        <v>168</v>
      </c>
      <c r="T97" s="78">
        <v>43553</v>
      </c>
      <c r="U97" s="55"/>
      <c r="V97" s="45">
        <v>41</v>
      </c>
      <c r="W97" s="46" t="s">
        <v>629</v>
      </c>
      <c r="X97" s="78">
        <v>43517</v>
      </c>
      <c r="Z97" s="44"/>
      <c r="AA97" s="48"/>
    </row>
    <row r="98" spans="1:27" s="47" customFormat="1" ht="17.25" customHeight="1" outlineLevel="2" x14ac:dyDescent="0.25">
      <c r="A98" s="38" t="s">
        <v>177</v>
      </c>
      <c r="B98" s="38" t="s">
        <v>270</v>
      </c>
      <c r="C98" s="38"/>
      <c r="D98" s="91">
        <v>129593935</v>
      </c>
      <c r="E98" s="136" t="s">
        <v>579</v>
      </c>
      <c r="F98" s="38" t="s">
        <v>583</v>
      </c>
      <c r="G98" s="38" t="s">
        <v>449</v>
      </c>
      <c r="H98" s="38" t="s">
        <v>581</v>
      </c>
      <c r="I98" s="38"/>
      <c r="J98" s="38" t="s">
        <v>582</v>
      </c>
      <c r="K98" s="43">
        <f t="shared" si="4"/>
        <v>74000</v>
      </c>
      <c r="L98" s="43">
        <v>74000</v>
      </c>
      <c r="M98" s="82"/>
      <c r="N98" s="33"/>
      <c r="O98" s="46"/>
      <c r="P98" s="46"/>
      <c r="Q98" s="38"/>
      <c r="R98" s="38" t="s">
        <v>628</v>
      </c>
      <c r="S98" s="20" t="s">
        <v>168</v>
      </c>
      <c r="T98" s="78">
        <v>43553</v>
      </c>
      <c r="U98" s="55"/>
      <c r="V98" s="45">
        <v>41</v>
      </c>
      <c r="W98" s="46" t="s">
        <v>629</v>
      </c>
      <c r="X98" s="78">
        <v>43517</v>
      </c>
      <c r="Z98" s="44">
        <v>5046043</v>
      </c>
      <c r="AA98" s="48">
        <v>74400</v>
      </c>
    </row>
    <row r="99" spans="1:27" s="47" customFormat="1" ht="17.25" customHeight="1" outlineLevel="2" x14ac:dyDescent="0.25">
      <c r="A99" s="38" t="s">
        <v>177</v>
      </c>
      <c r="B99" s="38" t="s">
        <v>270</v>
      </c>
      <c r="C99" s="38"/>
      <c r="D99" s="91">
        <v>129593935</v>
      </c>
      <c r="E99" s="136" t="s">
        <v>579</v>
      </c>
      <c r="F99" s="38" t="s">
        <v>583</v>
      </c>
      <c r="G99" s="38" t="s">
        <v>449</v>
      </c>
      <c r="H99" s="38" t="s">
        <v>581</v>
      </c>
      <c r="I99" s="38"/>
      <c r="J99" s="38" t="s">
        <v>584</v>
      </c>
      <c r="K99" s="43">
        <f t="shared" si="4"/>
        <v>496000</v>
      </c>
      <c r="L99" s="43">
        <v>496000</v>
      </c>
      <c r="M99" s="82"/>
      <c r="N99" s="33"/>
      <c r="O99" s="46"/>
      <c r="P99" s="46"/>
      <c r="Q99" s="38"/>
      <c r="R99" s="38" t="s">
        <v>628</v>
      </c>
      <c r="S99" s="20" t="s">
        <v>168</v>
      </c>
      <c r="T99" s="78">
        <v>43553</v>
      </c>
      <c r="U99" s="55"/>
      <c r="V99" s="45">
        <v>41</v>
      </c>
      <c r="W99" s="46" t="s">
        <v>629</v>
      </c>
      <c r="X99" s="78">
        <v>43517</v>
      </c>
      <c r="Z99" s="44">
        <v>5046037</v>
      </c>
      <c r="AA99" s="48">
        <v>496000.62</v>
      </c>
    </row>
    <row r="100" spans="1:27" s="47" customFormat="1" ht="17.25" customHeight="1" outlineLevel="2" x14ac:dyDescent="0.25">
      <c r="A100" s="38" t="s">
        <v>177</v>
      </c>
      <c r="B100" s="38" t="s">
        <v>270</v>
      </c>
      <c r="C100" s="38"/>
      <c r="D100" s="91">
        <v>129593935</v>
      </c>
      <c r="E100" s="136" t="s">
        <v>630</v>
      </c>
      <c r="F100" s="38" t="s">
        <v>622</v>
      </c>
      <c r="G100" s="38" t="s">
        <v>522</v>
      </c>
      <c r="H100" s="38" t="s">
        <v>623</v>
      </c>
      <c r="I100" s="38"/>
      <c r="J100" s="138" t="s">
        <v>624</v>
      </c>
      <c r="K100" s="43">
        <f t="shared" si="4"/>
        <v>1100000</v>
      </c>
      <c r="L100" s="43">
        <v>1100000</v>
      </c>
      <c r="M100" s="82"/>
      <c r="N100" s="33"/>
      <c r="O100" s="46"/>
      <c r="P100" s="46"/>
      <c r="Q100" s="38"/>
      <c r="R100" s="38" t="s">
        <v>628</v>
      </c>
      <c r="S100" s="20" t="s">
        <v>168</v>
      </c>
      <c r="T100" s="78">
        <v>43553</v>
      </c>
      <c r="U100" s="55"/>
      <c r="V100" s="45">
        <v>41</v>
      </c>
      <c r="W100" s="46" t="s">
        <v>629</v>
      </c>
      <c r="X100" s="78">
        <v>43517</v>
      </c>
      <c r="Z100" s="44">
        <v>5052038</v>
      </c>
      <c r="AA100" s="48">
        <v>529342.04</v>
      </c>
    </row>
    <row r="101" spans="1:27" s="47" customFormat="1" ht="17.25" customHeight="1" outlineLevel="2" x14ac:dyDescent="0.25">
      <c r="A101" s="38" t="s">
        <v>177</v>
      </c>
      <c r="B101" s="38" t="s">
        <v>270</v>
      </c>
      <c r="C101" s="38"/>
      <c r="D101" s="91">
        <v>129593935</v>
      </c>
      <c r="E101" s="136" t="s">
        <v>812</v>
      </c>
      <c r="F101" s="38" t="s">
        <v>639</v>
      </c>
      <c r="G101" s="38" t="s">
        <v>312</v>
      </c>
      <c r="H101" s="38" t="s">
        <v>640</v>
      </c>
      <c r="I101" s="38"/>
      <c r="J101" s="38" t="s">
        <v>639</v>
      </c>
      <c r="K101" s="43">
        <v>34691417.892407998</v>
      </c>
      <c r="L101" s="43">
        <v>34691417.892407998</v>
      </c>
      <c r="M101" s="82"/>
      <c r="N101" s="33"/>
      <c r="O101" s="46"/>
      <c r="P101" s="46"/>
      <c r="Q101" s="38" t="s">
        <v>684</v>
      </c>
      <c r="R101" s="38" t="s">
        <v>644</v>
      </c>
      <c r="S101" s="20" t="s">
        <v>168</v>
      </c>
      <c r="T101" s="78">
        <v>43619</v>
      </c>
      <c r="U101" s="55"/>
      <c r="V101" s="45">
        <v>45</v>
      </c>
      <c r="W101" s="46" t="s">
        <v>629</v>
      </c>
      <c r="X101" s="78">
        <v>43640</v>
      </c>
      <c r="Z101" s="44"/>
      <c r="AA101" s="48"/>
    </row>
    <row r="102" spans="1:27" s="47" customFormat="1" ht="17.25" customHeight="1" outlineLevel="2" x14ac:dyDescent="0.25">
      <c r="A102" s="38" t="s">
        <v>177</v>
      </c>
      <c r="B102" s="38" t="s">
        <v>270</v>
      </c>
      <c r="C102" s="38"/>
      <c r="D102" s="91">
        <v>129593935</v>
      </c>
      <c r="E102" s="136" t="s">
        <v>813</v>
      </c>
      <c r="F102" s="38" t="s">
        <v>641</v>
      </c>
      <c r="G102" s="38" t="s">
        <v>312</v>
      </c>
      <c r="H102" s="38" t="s">
        <v>642</v>
      </c>
      <c r="I102" s="38"/>
      <c r="J102" s="38" t="s">
        <v>641</v>
      </c>
      <c r="K102" s="43">
        <f t="shared" ref="K102:K119" si="5">L102+M102</f>
        <v>15000000</v>
      </c>
      <c r="L102" s="43">
        <v>15000000</v>
      </c>
      <c r="M102" s="82"/>
      <c r="N102" s="33"/>
      <c r="O102" s="46"/>
      <c r="P102" s="46"/>
      <c r="Q102" s="38"/>
      <c r="R102" s="38" t="s">
        <v>644</v>
      </c>
      <c r="S102" s="20" t="s">
        <v>168</v>
      </c>
      <c r="T102" s="78">
        <v>43619</v>
      </c>
      <c r="U102" s="55"/>
      <c r="V102" s="45">
        <v>43</v>
      </c>
      <c r="W102" s="46" t="s">
        <v>629</v>
      </c>
      <c r="X102" s="78">
        <v>43628</v>
      </c>
      <c r="Z102" s="44" t="s">
        <v>986</v>
      </c>
      <c r="AA102" s="48">
        <v>11981774.560000001</v>
      </c>
    </row>
    <row r="103" spans="1:27" s="47" customFormat="1" ht="17.25" customHeight="1" outlineLevel="2" x14ac:dyDescent="0.25">
      <c r="A103" s="38" t="s">
        <v>177</v>
      </c>
      <c r="B103" s="38" t="s">
        <v>270</v>
      </c>
      <c r="C103" s="38"/>
      <c r="D103" s="91">
        <v>129593935</v>
      </c>
      <c r="E103" s="38" t="s">
        <v>131</v>
      </c>
      <c r="F103" s="38" t="s">
        <v>35</v>
      </c>
      <c r="G103" s="38" t="s">
        <v>12</v>
      </c>
      <c r="H103" s="38" t="s">
        <v>26</v>
      </c>
      <c r="I103" s="38">
        <v>370540</v>
      </c>
      <c r="J103" s="38" t="s">
        <v>36</v>
      </c>
      <c r="K103" s="43">
        <f t="shared" si="5"/>
        <v>500000</v>
      </c>
      <c r="L103" s="43">
        <v>420000</v>
      </c>
      <c r="M103" s="43">
        <v>80000</v>
      </c>
      <c r="N103" s="33" t="s">
        <v>324</v>
      </c>
      <c r="O103" s="54" t="s">
        <v>205</v>
      </c>
      <c r="P103" s="46"/>
      <c r="Q103" s="38" t="s">
        <v>321</v>
      </c>
      <c r="R103" s="38" t="s">
        <v>315</v>
      </c>
      <c r="S103" s="20" t="s">
        <v>200</v>
      </c>
      <c r="T103" s="78">
        <v>42185</v>
      </c>
      <c r="U103" s="55"/>
      <c r="V103" s="45"/>
      <c r="W103" s="46"/>
      <c r="X103" s="45"/>
      <c r="Z103" s="44"/>
      <c r="AA103" s="48"/>
    </row>
    <row r="104" spans="1:27" s="47" customFormat="1" ht="17.25" customHeight="1" outlineLevel="2" x14ac:dyDescent="0.25">
      <c r="A104" s="38" t="s">
        <v>177</v>
      </c>
      <c r="B104" s="38" t="s">
        <v>270</v>
      </c>
      <c r="C104" s="38"/>
      <c r="D104" s="91">
        <v>129593935</v>
      </c>
      <c r="E104" s="38" t="s">
        <v>131</v>
      </c>
      <c r="F104" s="38" t="s">
        <v>35</v>
      </c>
      <c r="G104" s="38" t="s">
        <v>12</v>
      </c>
      <c r="H104" s="38" t="s">
        <v>26</v>
      </c>
      <c r="I104" s="38">
        <v>370540</v>
      </c>
      <c r="J104" s="38" t="s">
        <v>36</v>
      </c>
      <c r="K104" s="43">
        <f t="shared" si="5"/>
        <v>-500000</v>
      </c>
      <c r="L104" s="43">
        <v>-420000</v>
      </c>
      <c r="M104" s="43">
        <v>-80000</v>
      </c>
      <c r="N104" s="33" t="s">
        <v>324</v>
      </c>
      <c r="O104" s="54" t="s">
        <v>205</v>
      </c>
      <c r="P104" s="46"/>
      <c r="Q104" s="38" t="s">
        <v>321</v>
      </c>
      <c r="R104" s="38" t="s">
        <v>398</v>
      </c>
      <c r="S104" s="20" t="s">
        <v>168</v>
      </c>
      <c r="T104" s="78">
        <v>43061</v>
      </c>
      <c r="U104" s="55"/>
      <c r="V104" s="45"/>
      <c r="W104" s="46"/>
      <c r="X104" s="45"/>
      <c r="Z104" s="44"/>
      <c r="AA104" s="48"/>
    </row>
    <row r="105" spans="1:27" s="47" customFormat="1" ht="17.25" customHeight="1" outlineLevel="2" x14ac:dyDescent="0.25">
      <c r="A105" s="38" t="s">
        <v>177</v>
      </c>
      <c r="B105" s="38" t="s">
        <v>270</v>
      </c>
      <c r="C105" s="38"/>
      <c r="D105" s="91">
        <v>129593935</v>
      </c>
      <c r="E105" s="38" t="s">
        <v>131</v>
      </c>
      <c r="F105" s="38" t="s">
        <v>35</v>
      </c>
      <c r="G105" s="38" t="s">
        <v>12</v>
      </c>
      <c r="H105" s="38" t="s">
        <v>565</v>
      </c>
      <c r="I105" s="38">
        <v>377120</v>
      </c>
      <c r="J105" s="38" t="s">
        <v>658</v>
      </c>
      <c r="K105" s="43">
        <f t="shared" si="5"/>
        <v>8023782</v>
      </c>
      <c r="L105" s="43">
        <v>7777782</v>
      </c>
      <c r="M105" s="43">
        <v>246000</v>
      </c>
      <c r="N105" s="33" t="s">
        <v>324</v>
      </c>
      <c r="O105" s="54" t="s">
        <v>205</v>
      </c>
      <c r="P105" s="46"/>
      <c r="Q105" s="38" t="s">
        <v>799</v>
      </c>
      <c r="R105" s="38" t="s">
        <v>315</v>
      </c>
      <c r="S105" s="20" t="s">
        <v>200</v>
      </c>
      <c r="T105" s="78">
        <v>42185</v>
      </c>
      <c r="U105" s="55"/>
      <c r="V105" s="45">
        <v>2</v>
      </c>
      <c r="W105" s="46" t="s">
        <v>329</v>
      </c>
      <c r="X105" s="45" t="s">
        <v>330</v>
      </c>
      <c r="Z105" s="44">
        <v>5014772</v>
      </c>
      <c r="AA105" s="48">
        <v>5701807.7800000003</v>
      </c>
    </row>
    <row r="106" spans="1:27" s="47" customFormat="1" ht="17.25" customHeight="1" outlineLevel="2" x14ac:dyDescent="0.25">
      <c r="A106" s="38" t="s">
        <v>177</v>
      </c>
      <c r="B106" s="38" t="s">
        <v>270</v>
      </c>
      <c r="C106" s="38"/>
      <c r="D106" s="91">
        <v>129593935</v>
      </c>
      <c r="E106" s="38" t="s">
        <v>131</v>
      </c>
      <c r="F106" s="38" t="s">
        <v>35</v>
      </c>
      <c r="G106" s="38" t="s">
        <v>12</v>
      </c>
      <c r="H106" s="38" t="s">
        <v>565</v>
      </c>
      <c r="I106" s="38">
        <v>377120</v>
      </c>
      <c r="J106" s="38" t="s">
        <v>658</v>
      </c>
      <c r="K106" s="43">
        <f t="shared" si="5"/>
        <v>-2321974.2199999997</v>
      </c>
      <c r="L106" s="43">
        <f>AA105-K105</f>
        <v>-2321974.2199999997</v>
      </c>
      <c r="M106" s="43"/>
      <c r="N106" s="33"/>
      <c r="O106" s="54" t="s">
        <v>205</v>
      </c>
      <c r="P106" s="46"/>
      <c r="Q106" s="38" t="s">
        <v>795</v>
      </c>
      <c r="R106" s="38" t="s">
        <v>528</v>
      </c>
      <c r="S106" s="20" t="s">
        <v>168</v>
      </c>
      <c r="T106" s="78">
        <v>43473</v>
      </c>
      <c r="U106" s="55"/>
      <c r="V106" s="45">
        <v>2</v>
      </c>
      <c r="W106" s="46" t="s">
        <v>329</v>
      </c>
      <c r="X106" s="45" t="s">
        <v>330</v>
      </c>
      <c r="Z106" s="44">
        <v>5014772</v>
      </c>
      <c r="AA106" s="48"/>
    </row>
    <row r="107" spans="1:27" s="47" customFormat="1" ht="17.25" customHeight="1" outlineLevel="2" x14ac:dyDescent="0.25">
      <c r="A107" s="38" t="s">
        <v>177</v>
      </c>
      <c r="B107" s="38" t="s">
        <v>270</v>
      </c>
      <c r="C107" s="38"/>
      <c r="D107" s="91">
        <v>129593935</v>
      </c>
      <c r="E107" s="38" t="s">
        <v>132</v>
      </c>
      <c r="F107" s="38" t="s">
        <v>37</v>
      </c>
      <c r="G107" s="38" t="s">
        <v>29</v>
      </c>
      <c r="H107" s="38" t="s">
        <v>458</v>
      </c>
      <c r="I107" s="38" t="s">
        <v>663</v>
      </c>
      <c r="J107" s="38" t="s">
        <v>38</v>
      </c>
      <c r="K107" s="43">
        <f t="shared" si="5"/>
        <v>4757025</v>
      </c>
      <c r="L107" s="43">
        <v>4757025</v>
      </c>
      <c r="M107" s="82"/>
      <c r="N107" s="33"/>
      <c r="O107" s="54" t="s">
        <v>524</v>
      </c>
      <c r="P107" s="46"/>
      <c r="Q107" s="38" t="s">
        <v>315</v>
      </c>
      <c r="R107" s="38" t="s">
        <v>315</v>
      </c>
      <c r="S107" s="20" t="s">
        <v>200</v>
      </c>
      <c r="T107" s="78">
        <v>42185</v>
      </c>
      <c r="U107" s="55"/>
      <c r="V107" s="45">
        <v>2</v>
      </c>
      <c r="W107" s="46" t="s">
        <v>329</v>
      </c>
      <c r="X107" s="45" t="s">
        <v>330</v>
      </c>
      <c r="Z107" s="44">
        <v>5000453</v>
      </c>
      <c r="AA107" s="48">
        <v>5513040</v>
      </c>
    </row>
    <row r="108" spans="1:27" s="47" customFormat="1" ht="17.25" customHeight="1" outlineLevel="2" x14ac:dyDescent="0.25">
      <c r="A108" s="38" t="s">
        <v>177</v>
      </c>
      <c r="B108" s="38" t="s">
        <v>270</v>
      </c>
      <c r="C108" s="38"/>
      <c r="D108" s="91">
        <v>129593935</v>
      </c>
      <c r="E108" s="38" t="s">
        <v>133</v>
      </c>
      <c r="F108" s="38" t="s">
        <v>289</v>
      </c>
      <c r="G108" s="38" t="s">
        <v>381</v>
      </c>
      <c r="H108" s="38" t="s">
        <v>20</v>
      </c>
      <c r="I108" s="38">
        <v>310294</v>
      </c>
      <c r="J108" s="38" t="s">
        <v>39</v>
      </c>
      <c r="K108" s="135">
        <f t="shared" si="5"/>
        <v>734551.80000000016</v>
      </c>
      <c r="L108" s="135">
        <v>664441.80000000016</v>
      </c>
      <c r="M108" s="135">
        <v>70110</v>
      </c>
      <c r="N108" s="33" t="s">
        <v>324</v>
      </c>
      <c r="O108" s="46"/>
      <c r="P108" s="46"/>
      <c r="Q108" s="38" t="s">
        <v>321</v>
      </c>
      <c r="R108" s="38" t="s">
        <v>315</v>
      </c>
      <c r="S108" s="20" t="s">
        <v>200</v>
      </c>
      <c r="T108" s="78">
        <v>42185</v>
      </c>
      <c r="U108" s="55"/>
      <c r="V108" s="45">
        <v>2</v>
      </c>
      <c r="W108" s="46" t="s">
        <v>329</v>
      </c>
      <c r="X108" s="45" t="s">
        <v>330</v>
      </c>
      <c r="Z108" s="44">
        <v>5000449</v>
      </c>
      <c r="AA108" s="48">
        <v>417765.8</v>
      </c>
    </row>
    <row r="109" spans="1:27" s="47" customFormat="1" ht="17.25" customHeight="1" outlineLevel="2" x14ac:dyDescent="0.25">
      <c r="A109" s="38" t="s">
        <v>177</v>
      </c>
      <c r="B109" s="38" t="s">
        <v>270</v>
      </c>
      <c r="C109" s="38"/>
      <c r="D109" s="91">
        <v>129593935</v>
      </c>
      <c r="E109" s="38" t="s">
        <v>133</v>
      </c>
      <c r="F109" s="38" t="s">
        <v>289</v>
      </c>
      <c r="G109" s="38" t="s">
        <v>381</v>
      </c>
      <c r="H109" s="38" t="s">
        <v>20</v>
      </c>
      <c r="I109" s="38">
        <v>310294</v>
      </c>
      <c r="J109" s="38" t="s">
        <v>39</v>
      </c>
      <c r="K109" s="135">
        <f t="shared" si="5"/>
        <v>-233233</v>
      </c>
      <c r="L109" s="135">
        <v>-233233</v>
      </c>
      <c r="M109" s="135"/>
      <c r="N109" s="33"/>
      <c r="O109" s="46"/>
      <c r="P109" s="46"/>
      <c r="Q109" s="38"/>
      <c r="R109" s="38" t="s">
        <v>528</v>
      </c>
      <c r="S109" s="20" t="s">
        <v>168</v>
      </c>
      <c r="T109" s="78">
        <v>43473</v>
      </c>
      <c r="U109" s="55"/>
      <c r="V109" s="45">
        <v>2</v>
      </c>
      <c r="W109" s="46" t="s">
        <v>329</v>
      </c>
      <c r="X109" s="45" t="s">
        <v>330</v>
      </c>
      <c r="Z109" s="44">
        <v>5000449</v>
      </c>
      <c r="AA109" s="48"/>
    </row>
    <row r="110" spans="1:27" s="47" customFormat="1" ht="17.25" customHeight="1" outlineLevel="2" x14ac:dyDescent="0.25">
      <c r="A110" s="38" t="s">
        <v>177</v>
      </c>
      <c r="B110" s="38" t="s">
        <v>270</v>
      </c>
      <c r="C110" s="38"/>
      <c r="D110" s="91">
        <v>129593935</v>
      </c>
      <c r="E110" s="38" t="s">
        <v>134</v>
      </c>
      <c r="F110" s="38" t="s">
        <v>40</v>
      </c>
      <c r="G110" s="38" t="s">
        <v>173</v>
      </c>
      <c r="H110" s="38" t="s">
        <v>173</v>
      </c>
      <c r="I110" s="38"/>
      <c r="J110" s="38" t="s">
        <v>41</v>
      </c>
      <c r="K110" s="139">
        <f t="shared" si="5"/>
        <v>1041300</v>
      </c>
      <c r="L110" s="139">
        <v>907900</v>
      </c>
      <c r="M110" s="135">
        <v>133400</v>
      </c>
      <c r="N110" s="33" t="s">
        <v>324</v>
      </c>
      <c r="O110" s="46" t="s">
        <v>272</v>
      </c>
      <c r="P110" s="46"/>
      <c r="Q110" s="38" t="s">
        <v>796</v>
      </c>
      <c r="R110" s="38" t="s">
        <v>315</v>
      </c>
      <c r="S110" s="20" t="s">
        <v>200</v>
      </c>
      <c r="T110" s="78">
        <v>42185</v>
      </c>
      <c r="U110" s="55"/>
      <c r="V110" s="45">
        <v>2</v>
      </c>
      <c r="W110" s="46" t="s">
        <v>329</v>
      </c>
      <c r="X110" s="45" t="s">
        <v>330</v>
      </c>
      <c r="Z110" s="44">
        <v>5000372</v>
      </c>
      <c r="AA110" s="60">
        <v>745855.43</v>
      </c>
    </row>
    <row r="111" spans="1:27" s="47" customFormat="1" ht="17.25" customHeight="1" outlineLevel="2" x14ac:dyDescent="0.25">
      <c r="A111" s="38" t="s">
        <v>177</v>
      </c>
      <c r="B111" s="38" t="s">
        <v>270</v>
      </c>
      <c r="C111" s="38"/>
      <c r="D111" s="91">
        <v>129593935</v>
      </c>
      <c r="E111" s="38" t="s">
        <v>134</v>
      </c>
      <c r="F111" s="38" t="s">
        <v>40</v>
      </c>
      <c r="G111" s="38" t="s">
        <v>173</v>
      </c>
      <c r="H111" s="38" t="s">
        <v>173</v>
      </c>
      <c r="I111" s="38"/>
      <c r="J111" s="38" t="s">
        <v>41</v>
      </c>
      <c r="K111" s="139">
        <f t="shared" si="5"/>
        <v>514883</v>
      </c>
      <c r="L111" s="139">
        <v>514883</v>
      </c>
      <c r="M111" s="135"/>
      <c r="N111" s="33"/>
      <c r="O111" s="46" t="s">
        <v>272</v>
      </c>
      <c r="P111" s="46"/>
      <c r="Q111" s="38" t="s">
        <v>795</v>
      </c>
      <c r="R111" s="38" t="s">
        <v>486</v>
      </c>
      <c r="S111" s="20" t="s">
        <v>168</v>
      </c>
      <c r="T111" s="78">
        <v>43318</v>
      </c>
      <c r="U111" s="55"/>
      <c r="V111" s="45">
        <v>2</v>
      </c>
      <c r="W111" s="46" t="s">
        <v>329</v>
      </c>
      <c r="X111" s="45" t="s">
        <v>330</v>
      </c>
      <c r="Z111" s="44">
        <v>5000372</v>
      </c>
      <c r="AA111" s="60"/>
    </row>
    <row r="112" spans="1:27" s="47" customFormat="1" ht="17.25" customHeight="1" outlineLevel="2" x14ac:dyDescent="0.25">
      <c r="A112" s="38" t="s">
        <v>177</v>
      </c>
      <c r="B112" s="38" t="s">
        <v>270</v>
      </c>
      <c r="C112" s="38"/>
      <c r="D112" s="91">
        <v>129593935</v>
      </c>
      <c r="E112" s="38" t="s">
        <v>135</v>
      </c>
      <c r="F112" s="38" t="s">
        <v>42</v>
      </c>
      <c r="G112" s="38" t="s">
        <v>382</v>
      </c>
      <c r="H112" s="38" t="s">
        <v>20</v>
      </c>
      <c r="I112" s="38">
        <v>355563</v>
      </c>
      <c r="J112" s="38" t="s">
        <v>43</v>
      </c>
      <c r="K112" s="135">
        <f t="shared" si="5"/>
        <v>2590943.0999999996</v>
      </c>
      <c r="L112" s="135">
        <v>2030090.5799999994</v>
      </c>
      <c r="M112" s="82">
        <v>560852.52000000048</v>
      </c>
      <c r="N112" s="33" t="s">
        <v>324</v>
      </c>
      <c r="O112" s="46"/>
      <c r="P112" s="46"/>
      <c r="Q112" s="38" t="s">
        <v>321</v>
      </c>
      <c r="R112" s="38" t="s">
        <v>315</v>
      </c>
      <c r="S112" s="20" t="s">
        <v>200</v>
      </c>
      <c r="T112" s="78">
        <v>42185</v>
      </c>
      <c r="U112" s="55"/>
      <c r="V112" s="45">
        <v>2</v>
      </c>
      <c r="W112" s="46" t="s">
        <v>329</v>
      </c>
      <c r="X112" s="45" t="s">
        <v>330</v>
      </c>
      <c r="Z112" s="44">
        <v>5000634</v>
      </c>
      <c r="AA112" s="48">
        <v>3208508.66</v>
      </c>
    </row>
    <row r="113" spans="1:27" s="47" customFormat="1" ht="17.25" customHeight="1" outlineLevel="2" x14ac:dyDescent="0.25">
      <c r="A113" s="38" t="s">
        <v>177</v>
      </c>
      <c r="B113" s="38" t="s">
        <v>270</v>
      </c>
      <c r="C113" s="38"/>
      <c r="D113" s="91">
        <v>129593935</v>
      </c>
      <c r="E113" s="38" t="s">
        <v>135</v>
      </c>
      <c r="F113" s="38" t="s">
        <v>42</v>
      </c>
      <c r="G113" s="38" t="s">
        <v>382</v>
      </c>
      <c r="H113" s="38" t="s">
        <v>20</v>
      </c>
      <c r="I113" s="38">
        <v>355563</v>
      </c>
      <c r="J113" s="38" t="s">
        <v>43</v>
      </c>
      <c r="K113" s="135">
        <f t="shared" si="5"/>
        <v>1669911.6699999997</v>
      </c>
      <c r="L113" s="135">
        <v>1669911.6699999997</v>
      </c>
      <c r="M113" s="82"/>
      <c r="N113" s="33"/>
      <c r="O113" s="46"/>
      <c r="P113" s="46"/>
      <c r="Q113" s="38" t="s">
        <v>322</v>
      </c>
      <c r="R113" s="38" t="s">
        <v>314</v>
      </c>
      <c r="S113" s="20" t="s">
        <v>168</v>
      </c>
      <c r="T113" s="78">
        <v>42485</v>
      </c>
      <c r="U113" s="55"/>
      <c r="V113" s="45">
        <v>2</v>
      </c>
      <c r="W113" s="46" t="s">
        <v>329</v>
      </c>
      <c r="X113" s="45" t="s">
        <v>330</v>
      </c>
      <c r="Z113" s="44">
        <v>5000634</v>
      </c>
      <c r="AA113" s="48"/>
    </row>
    <row r="114" spans="1:27" s="47" customFormat="1" ht="17.25" customHeight="1" outlineLevel="2" x14ac:dyDescent="0.25">
      <c r="A114" s="38" t="s">
        <v>177</v>
      </c>
      <c r="B114" s="38" t="s">
        <v>270</v>
      </c>
      <c r="C114" s="38"/>
      <c r="D114" s="91">
        <v>129593935</v>
      </c>
      <c r="E114" s="38" t="s">
        <v>135</v>
      </c>
      <c r="F114" s="38" t="s">
        <v>42</v>
      </c>
      <c r="G114" s="38" t="s">
        <v>382</v>
      </c>
      <c r="H114" s="38" t="s">
        <v>44</v>
      </c>
      <c r="I114" s="38">
        <v>355563</v>
      </c>
      <c r="J114" s="38" t="s">
        <v>45</v>
      </c>
      <c r="K114" s="135">
        <f t="shared" si="5"/>
        <v>1400000</v>
      </c>
      <c r="L114" s="135">
        <v>1400000</v>
      </c>
      <c r="M114" s="82"/>
      <c r="N114" s="33"/>
      <c r="O114" s="46"/>
      <c r="P114" s="46"/>
      <c r="Q114" s="38"/>
      <c r="R114" s="38" t="s">
        <v>315</v>
      </c>
      <c r="S114" s="20" t="s">
        <v>200</v>
      </c>
      <c r="T114" s="78">
        <v>42185</v>
      </c>
      <c r="U114" s="55"/>
      <c r="V114" s="45">
        <v>9</v>
      </c>
      <c r="W114" s="54" t="s">
        <v>634</v>
      </c>
      <c r="X114" s="45" t="s">
        <v>340</v>
      </c>
      <c r="Z114" s="44"/>
      <c r="AA114" s="48"/>
    </row>
    <row r="115" spans="1:27" s="47" customFormat="1" ht="17.25" customHeight="1" outlineLevel="2" x14ac:dyDescent="0.25">
      <c r="A115" s="38" t="s">
        <v>177</v>
      </c>
      <c r="B115" s="38" t="s">
        <v>270</v>
      </c>
      <c r="C115" s="38"/>
      <c r="D115" s="91">
        <v>129593935</v>
      </c>
      <c r="E115" s="38" t="s">
        <v>228</v>
      </c>
      <c r="F115" s="38" t="s">
        <v>273</v>
      </c>
      <c r="G115" s="38" t="s">
        <v>379</v>
      </c>
      <c r="H115" s="38" t="s">
        <v>255</v>
      </c>
      <c r="I115" s="38"/>
      <c r="J115" s="38" t="s">
        <v>378</v>
      </c>
      <c r="K115" s="135">
        <f t="shared" si="5"/>
        <v>1250000</v>
      </c>
      <c r="L115" s="135">
        <v>1250000</v>
      </c>
      <c r="M115" s="82"/>
      <c r="N115" s="33"/>
      <c r="O115" s="46"/>
      <c r="P115" s="46"/>
      <c r="Q115" s="38" t="s">
        <v>668</v>
      </c>
      <c r="R115" s="38" t="s">
        <v>314</v>
      </c>
      <c r="S115" s="20" t="s">
        <v>168</v>
      </c>
      <c r="T115" s="78">
        <v>42485</v>
      </c>
      <c r="U115" s="55"/>
      <c r="V115" s="45">
        <v>9</v>
      </c>
      <c r="W115" s="46" t="s">
        <v>337</v>
      </c>
      <c r="X115" s="45" t="s">
        <v>340</v>
      </c>
      <c r="Z115" s="44"/>
      <c r="AA115" s="48"/>
    </row>
    <row r="116" spans="1:27" s="47" customFormat="1" ht="17.25" customHeight="1" outlineLevel="2" x14ac:dyDescent="0.25">
      <c r="A116" s="38" t="s">
        <v>177</v>
      </c>
      <c r="B116" s="38" t="s">
        <v>270</v>
      </c>
      <c r="C116" s="38"/>
      <c r="D116" s="91">
        <v>129593935</v>
      </c>
      <c r="E116" s="38" t="s">
        <v>290</v>
      </c>
      <c r="F116" s="38" t="s">
        <v>296</v>
      </c>
      <c r="G116" s="38" t="s">
        <v>381</v>
      </c>
      <c r="H116" s="38" t="s">
        <v>291</v>
      </c>
      <c r="I116" s="38"/>
      <c r="J116" s="38" t="s">
        <v>292</v>
      </c>
      <c r="K116" s="135">
        <f t="shared" si="5"/>
        <v>200000</v>
      </c>
      <c r="L116" s="135">
        <v>200000</v>
      </c>
      <c r="M116" s="82"/>
      <c r="N116" s="33"/>
      <c r="O116" s="46"/>
      <c r="P116" s="46"/>
      <c r="Q116" s="38"/>
      <c r="R116" s="38" t="s">
        <v>314</v>
      </c>
      <c r="S116" s="20" t="s">
        <v>168</v>
      </c>
      <c r="T116" s="78">
        <v>42485</v>
      </c>
      <c r="U116" s="55"/>
      <c r="V116" s="45">
        <v>9</v>
      </c>
      <c r="W116" s="46" t="s">
        <v>337</v>
      </c>
      <c r="X116" s="45" t="s">
        <v>340</v>
      </c>
      <c r="Z116" s="44">
        <v>5001685</v>
      </c>
      <c r="AA116" s="48">
        <v>171930</v>
      </c>
    </row>
    <row r="117" spans="1:27" s="47" customFormat="1" ht="17.25" customHeight="1" outlineLevel="2" x14ac:dyDescent="0.25">
      <c r="A117" s="38" t="s">
        <v>177</v>
      </c>
      <c r="B117" s="38" t="s">
        <v>270</v>
      </c>
      <c r="C117" s="38"/>
      <c r="D117" s="91">
        <v>129593935</v>
      </c>
      <c r="E117" s="38" t="s">
        <v>367</v>
      </c>
      <c r="F117" s="38" t="s">
        <v>368</v>
      </c>
      <c r="G117" s="38" t="s">
        <v>213</v>
      </c>
      <c r="H117" s="38" t="s">
        <v>306</v>
      </c>
      <c r="I117" s="38"/>
      <c r="J117" s="38" t="s">
        <v>223</v>
      </c>
      <c r="K117" s="135">
        <f t="shared" si="5"/>
        <v>2600000</v>
      </c>
      <c r="L117" s="135">
        <v>2600000</v>
      </c>
      <c r="M117" s="82"/>
      <c r="N117" s="33"/>
      <c r="O117" s="46" t="s">
        <v>207</v>
      </c>
      <c r="P117" s="46"/>
      <c r="Q117" s="38" t="s">
        <v>795</v>
      </c>
      <c r="R117" s="38" t="s">
        <v>361</v>
      </c>
      <c r="S117" s="20" t="s">
        <v>168</v>
      </c>
      <c r="T117" s="78">
        <v>42718</v>
      </c>
      <c r="U117" s="55"/>
      <c r="V117" s="45">
        <v>18</v>
      </c>
      <c r="W117" s="46" t="s">
        <v>392</v>
      </c>
      <c r="X117" s="45" t="s">
        <v>393</v>
      </c>
      <c r="Z117" s="44">
        <v>5008043</v>
      </c>
      <c r="AA117" s="48">
        <v>2122768.08</v>
      </c>
    </row>
    <row r="118" spans="1:27" s="47" customFormat="1" ht="17.25" customHeight="1" outlineLevel="2" x14ac:dyDescent="0.25">
      <c r="A118" s="38" t="s">
        <v>177</v>
      </c>
      <c r="B118" s="38" t="s">
        <v>270</v>
      </c>
      <c r="C118" s="38"/>
      <c r="D118" s="91">
        <v>129593935</v>
      </c>
      <c r="E118" s="38" t="s">
        <v>367</v>
      </c>
      <c r="F118" s="38" t="s">
        <v>368</v>
      </c>
      <c r="G118" s="38" t="s">
        <v>213</v>
      </c>
      <c r="H118" s="38" t="s">
        <v>213</v>
      </c>
      <c r="I118" s="38"/>
      <c r="J118" s="38" t="s">
        <v>418</v>
      </c>
      <c r="K118" s="135">
        <f t="shared" si="5"/>
        <v>35000000</v>
      </c>
      <c r="L118" s="135">
        <v>35000000</v>
      </c>
      <c r="M118" s="82"/>
      <c r="N118" s="33"/>
      <c r="O118" s="46" t="s">
        <v>207</v>
      </c>
      <c r="P118" s="46"/>
      <c r="Q118" s="38"/>
      <c r="R118" s="38" t="s">
        <v>361</v>
      </c>
      <c r="S118" s="20" t="s">
        <v>168</v>
      </c>
      <c r="T118" s="78">
        <v>42718</v>
      </c>
      <c r="U118" s="55"/>
      <c r="V118" s="45">
        <v>18</v>
      </c>
      <c r="W118" s="46" t="s">
        <v>392</v>
      </c>
      <c r="X118" s="45" t="s">
        <v>393</v>
      </c>
      <c r="Z118" s="140" t="s">
        <v>515</v>
      </c>
      <c r="AA118" s="48">
        <f>34510000+452800</f>
        <v>34962800</v>
      </c>
    </row>
    <row r="119" spans="1:27" s="47" customFormat="1" ht="17.25" customHeight="1" outlineLevel="2" x14ac:dyDescent="0.25">
      <c r="A119" s="38" t="s">
        <v>177</v>
      </c>
      <c r="B119" s="38" t="s">
        <v>270</v>
      </c>
      <c r="C119" s="38"/>
      <c r="D119" s="91">
        <v>129593935</v>
      </c>
      <c r="E119" s="38" t="s">
        <v>548</v>
      </c>
      <c r="F119" s="38" t="s">
        <v>549</v>
      </c>
      <c r="G119" s="38" t="s">
        <v>586</v>
      </c>
      <c r="H119" s="38" t="s">
        <v>550</v>
      </c>
      <c r="I119" s="38"/>
      <c r="J119" s="38" t="s">
        <v>549</v>
      </c>
      <c r="K119" s="135">
        <f t="shared" si="5"/>
        <v>392345.92</v>
      </c>
      <c r="L119" s="135">
        <f>316408*1.24</f>
        <v>392345.92</v>
      </c>
      <c r="M119" s="82"/>
      <c r="N119" s="33"/>
      <c r="O119" s="46"/>
      <c r="P119" s="46"/>
      <c r="Q119" s="38"/>
      <c r="R119" s="38" t="s">
        <v>528</v>
      </c>
      <c r="S119" s="20" t="s">
        <v>168</v>
      </c>
      <c r="T119" s="78">
        <v>43473</v>
      </c>
      <c r="U119" s="55"/>
      <c r="V119" s="45">
        <v>41</v>
      </c>
      <c r="W119" s="46" t="s">
        <v>561</v>
      </c>
      <c r="X119" s="45" t="s">
        <v>571</v>
      </c>
      <c r="Z119" s="44">
        <v>5045573</v>
      </c>
      <c r="AA119" s="48">
        <v>392345.92</v>
      </c>
    </row>
    <row r="120" spans="1:27" s="47" customFormat="1" ht="17.25" customHeight="1" outlineLevel="2" x14ac:dyDescent="0.25">
      <c r="A120" s="38" t="s">
        <v>177</v>
      </c>
      <c r="B120" s="38" t="s">
        <v>270</v>
      </c>
      <c r="C120" s="38">
        <v>1090211</v>
      </c>
      <c r="D120" s="91">
        <v>129593935</v>
      </c>
      <c r="E120" s="38" t="s">
        <v>693</v>
      </c>
      <c r="F120" s="38" t="s">
        <v>701</v>
      </c>
      <c r="G120" s="38" t="s">
        <v>711</v>
      </c>
      <c r="H120" s="38" t="s">
        <v>697</v>
      </c>
      <c r="I120" s="38"/>
      <c r="J120" s="38" t="s">
        <v>944</v>
      </c>
      <c r="K120" s="135">
        <v>440095</v>
      </c>
      <c r="L120" s="135">
        <v>440095</v>
      </c>
      <c r="M120" s="82"/>
      <c r="N120" s="33"/>
      <c r="O120" s="46"/>
      <c r="P120" s="46"/>
      <c r="Q120" s="38"/>
      <c r="R120" s="38" t="s">
        <v>925</v>
      </c>
      <c r="S120" s="20" t="s">
        <v>168</v>
      </c>
      <c r="T120" s="78">
        <v>44284</v>
      </c>
      <c r="U120" s="55"/>
      <c r="V120" s="45"/>
      <c r="W120" s="46" t="s">
        <v>747</v>
      </c>
      <c r="X120" s="45"/>
      <c r="Z120" s="44"/>
      <c r="AA120" s="48"/>
    </row>
    <row r="121" spans="1:27" s="47" customFormat="1" ht="17.25" customHeight="1" outlineLevel="2" x14ac:dyDescent="0.25">
      <c r="A121" s="38" t="s">
        <v>177</v>
      </c>
      <c r="B121" s="38" t="s">
        <v>270</v>
      </c>
      <c r="C121" s="38">
        <v>1090211</v>
      </c>
      <c r="D121" s="91">
        <v>129593935</v>
      </c>
      <c r="E121" s="38" t="s">
        <v>693</v>
      </c>
      <c r="F121" s="38" t="s">
        <v>701</v>
      </c>
      <c r="G121" s="38" t="s">
        <v>711</v>
      </c>
      <c r="H121" s="38" t="s">
        <v>697</v>
      </c>
      <c r="I121" s="38"/>
      <c r="J121" s="38" t="s">
        <v>700</v>
      </c>
      <c r="K121" s="135">
        <v>1002000</v>
      </c>
      <c r="L121" s="135">
        <v>1002000</v>
      </c>
      <c r="M121" s="82"/>
      <c r="N121" s="33"/>
      <c r="O121" s="46"/>
      <c r="P121" s="46"/>
      <c r="Q121" s="38"/>
      <c r="R121" s="38" t="s">
        <v>691</v>
      </c>
      <c r="S121" s="25" t="s">
        <v>168</v>
      </c>
      <c r="T121" s="78">
        <v>43920</v>
      </c>
      <c r="U121" s="55"/>
      <c r="V121" s="45" t="s">
        <v>808</v>
      </c>
      <c r="W121" s="46" t="s">
        <v>747</v>
      </c>
      <c r="X121" s="78">
        <v>44014</v>
      </c>
      <c r="Z121" s="140" t="s">
        <v>992</v>
      </c>
      <c r="AA121" s="48">
        <f>14775548.74 +36000</f>
        <v>14811548.74</v>
      </c>
    </row>
    <row r="122" spans="1:27" s="47" customFormat="1" ht="17.25" customHeight="1" outlineLevel="2" x14ac:dyDescent="0.25">
      <c r="A122" s="38" t="s">
        <v>177</v>
      </c>
      <c r="B122" s="38" t="s">
        <v>270</v>
      </c>
      <c r="C122" s="38"/>
      <c r="D122" s="91">
        <v>129593935</v>
      </c>
      <c r="E122" s="38" t="s">
        <v>675</v>
      </c>
      <c r="F122" s="38" t="s">
        <v>676</v>
      </c>
      <c r="G122" s="38" t="s">
        <v>213</v>
      </c>
      <c r="H122" s="38" t="s">
        <v>213</v>
      </c>
      <c r="I122" s="38"/>
      <c r="J122" s="38" t="s">
        <v>676</v>
      </c>
      <c r="K122" s="135">
        <v>34921360</v>
      </c>
      <c r="L122" s="135">
        <v>34921360</v>
      </c>
      <c r="M122" s="82"/>
      <c r="N122" s="33"/>
      <c r="O122" s="46" t="s">
        <v>207</v>
      </c>
      <c r="P122" s="46"/>
      <c r="Q122" s="38"/>
      <c r="R122" s="38" t="s">
        <v>677</v>
      </c>
      <c r="S122" s="20" t="s">
        <v>200</v>
      </c>
      <c r="T122" s="78">
        <v>43797</v>
      </c>
      <c r="U122" s="55"/>
      <c r="V122" s="45"/>
      <c r="W122" s="46" t="s">
        <v>776</v>
      </c>
      <c r="X122" s="45"/>
      <c r="Z122" s="140"/>
      <c r="AA122" s="48"/>
    </row>
    <row r="123" spans="1:27" s="47" customFormat="1" ht="17.25" customHeight="1" outlineLevel="2" x14ac:dyDescent="0.25">
      <c r="A123" s="38" t="s">
        <v>177</v>
      </c>
      <c r="B123" s="38" t="s">
        <v>270</v>
      </c>
      <c r="C123" s="38">
        <v>1090211</v>
      </c>
      <c r="D123" s="91">
        <v>129593935</v>
      </c>
      <c r="E123" s="38" t="s">
        <v>888</v>
      </c>
      <c r="F123" s="38" t="s">
        <v>882</v>
      </c>
      <c r="G123" s="38" t="s">
        <v>711</v>
      </c>
      <c r="H123" s="38" t="s">
        <v>889</v>
      </c>
      <c r="I123" s="38"/>
      <c r="J123" s="38" t="s">
        <v>890</v>
      </c>
      <c r="K123" s="135">
        <v>24800000</v>
      </c>
      <c r="L123" s="135">
        <f>K123-N123</f>
        <v>24300000</v>
      </c>
      <c r="M123" s="82"/>
      <c r="N123" s="80">
        <v>500000</v>
      </c>
      <c r="O123" s="46"/>
      <c r="P123" s="46"/>
      <c r="Q123" s="38"/>
      <c r="R123" s="38" t="s">
        <v>870</v>
      </c>
      <c r="S123" s="20" t="s">
        <v>168</v>
      </c>
      <c r="T123" s="78">
        <v>44186</v>
      </c>
      <c r="U123" s="55"/>
      <c r="V123" s="45"/>
      <c r="W123" s="46" t="s">
        <v>892</v>
      </c>
      <c r="X123" s="45"/>
      <c r="Z123" s="140"/>
      <c r="AA123" s="48"/>
    </row>
    <row r="124" spans="1:27" s="47" customFormat="1" ht="17.25" customHeight="1" outlineLevel="2" x14ac:dyDescent="0.25">
      <c r="A124" s="38" t="s">
        <v>177</v>
      </c>
      <c r="B124" s="38" t="s">
        <v>270</v>
      </c>
      <c r="C124" s="38">
        <v>1090219</v>
      </c>
      <c r="D124" s="91">
        <v>129593935</v>
      </c>
      <c r="E124" s="38" t="s">
        <v>859</v>
      </c>
      <c r="F124" s="38" t="s">
        <v>860</v>
      </c>
      <c r="G124" s="38" t="s">
        <v>311</v>
      </c>
      <c r="H124" s="38" t="s">
        <v>590</v>
      </c>
      <c r="I124" s="38"/>
      <c r="J124" s="38" t="s">
        <v>869</v>
      </c>
      <c r="K124" s="135">
        <v>4850000</v>
      </c>
      <c r="L124" s="135">
        <v>4850000</v>
      </c>
      <c r="M124" s="82"/>
      <c r="N124" s="33"/>
      <c r="O124" s="46"/>
      <c r="P124" s="46"/>
      <c r="Q124" s="38"/>
      <c r="R124" s="38" t="s">
        <v>870</v>
      </c>
      <c r="S124" s="25" t="s">
        <v>168</v>
      </c>
      <c r="T124" s="78">
        <v>44186</v>
      </c>
      <c r="U124" s="55"/>
      <c r="V124" s="45">
        <v>41</v>
      </c>
      <c r="W124" s="54" t="s">
        <v>912</v>
      </c>
      <c r="X124" s="78">
        <v>43517</v>
      </c>
      <c r="Z124" s="146">
        <v>5089154</v>
      </c>
      <c r="AA124" s="48">
        <v>4850000</v>
      </c>
    </row>
    <row r="125" spans="1:27" s="47" customFormat="1" ht="17.25" customHeight="1" outlineLevel="2" x14ac:dyDescent="0.25">
      <c r="A125" s="38" t="s">
        <v>177</v>
      </c>
      <c r="B125" s="38" t="s">
        <v>270</v>
      </c>
      <c r="C125" s="38">
        <v>1090219</v>
      </c>
      <c r="D125" s="91">
        <v>129593935</v>
      </c>
      <c r="E125" s="38" t="s">
        <v>737</v>
      </c>
      <c r="F125" s="38" t="s">
        <v>833</v>
      </c>
      <c r="G125" s="38" t="s">
        <v>213</v>
      </c>
      <c r="H125" s="38" t="s">
        <v>694</v>
      </c>
      <c r="I125" s="38"/>
      <c r="J125" s="38" t="s">
        <v>826</v>
      </c>
      <c r="K125" s="135">
        <v>30000000</v>
      </c>
      <c r="L125" s="135">
        <v>30000000</v>
      </c>
      <c r="M125" s="82"/>
      <c r="N125" s="33"/>
      <c r="O125" s="46" t="s">
        <v>824</v>
      </c>
      <c r="P125" s="46"/>
      <c r="Q125" s="38" t="s">
        <v>822</v>
      </c>
      <c r="R125" s="38" t="s">
        <v>819</v>
      </c>
      <c r="S125" s="25" t="s">
        <v>168</v>
      </c>
      <c r="T125" s="78">
        <v>44074</v>
      </c>
      <c r="U125" s="55"/>
      <c r="V125" s="45">
        <v>49</v>
      </c>
      <c r="W125" s="54" t="s">
        <v>823</v>
      </c>
      <c r="X125" s="45"/>
      <c r="Z125" s="140"/>
      <c r="AA125" s="48"/>
    </row>
    <row r="126" spans="1:27" s="47" customFormat="1" ht="17.25" customHeight="1" outlineLevel="2" x14ac:dyDescent="0.25">
      <c r="A126" s="38" t="s">
        <v>177</v>
      </c>
      <c r="B126" s="38" t="s">
        <v>270</v>
      </c>
      <c r="C126" s="38">
        <v>1090219</v>
      </c>
      <c r="D126" s="91">
        <v>129593935</v>
      </c>
      <c r="E126" s="38" t="s">
        <v>737</v>
      </c>
      <c r="F126" s="38" t="s">
        <v>833</v>
      </c>
      <c r="G126" s="38" t="s">
        <v>213</v>
      </c>
      <c r="H126" s="38" t="s">
        <v>694</v>
      </c>
      <c r="I126" s="38"/>
      <c r="J126" s="38" t="s">
        <v>875</v>
      </c>
      <c r="K126" s="135">
        <v>6357454.2699999996</v>
      </c>
      <c r="L126" s="135">
        <v>6357454.2699999996</v>
      </c>
      <c r="M126" s="82"/>
      <c r="N126" s="33"/>
      <c r="O126" s="46" t="s">
        <v>824</v>
      </c>
      <c r="P126" s="46"/>
      <c r="Q126" s="38"/>
      <c r="R126" s="38" t="s">
        <v>881</v>
      </c>
      <c r="S126" s="25" t="s">
        <v>168</v>
      </c>
      <c r="T126" s="78">
        <v>44186</v>
      </c>
      <c r="U126" s="55"/>
      <c r="V126" s="45"/>
      <c r="W126" s="54"/>
      <c r="X126" s="45"/>
      <c r="Z126" s="140"/>
      <c r="AA126" s="48"/>
    </row>
    <row r="127" spans="1:27" s="47" customFormat="1" ht="17.25" customHeight="1" outlineLevel="2" x14ac:dyDescent="0.25">
      <c r="A127" s="38" t="s">
        <v>177</v>
      </c>
      <c r="B127" s="38" t="s">
        <v>270</v>
      </c>
      <c r="C127" s="38">
        <v>1090219</v>
      </c>
      <c r="D127" s="91">
        <v>129593935</v>
      </c>
      <c r="E127" s="38" t="s">
        <v>737</v>
      </c>
      <c r="F127" s="38" t="s">
        <v>833</v>
      </c>
      <c r="G127" s="38" t="s">
        <v>213</v>
      </c>
      <c r="H127" s="38" t="s">
        <v>694</v>
      </c>
      <c r="I127" s="38"/>
      <c r="J127" s="38" t="s">
        <v>825</v>
      </c>
      <c r="K127" s="135">
        <v>7531681</v>
      </c>
      <c r="L127" s="135">
        <v>7531681</v>
      </c>
      <c r="M127" s="82"/>
      <c r="N127" s="33"/>
      <c r="O127" s="46" t="s">
        <v>824</v>
      </c>
      <c r="P127" s="46"/>
      <c r="Q127" s="38" t="s">
        <v>827</v>
      </c>
      <c r="R127" s="38" t="s">
        <v>819</v>
      </c>
      <c r="S127" s="25" t="s">
        <v>168</v>
      </c>
      <c r="T127" s="78">
        <v>44074</v>
      </c>
      <c r="U127" s="55"/>
      <c r="V127" s="45">
        <v>49</v>
      </c>
      <c r="W127" s="54" t="s">
        <v>823</v>
      </c>
      <c r="X127" s="78">
        <v>43907</v>
      </c>
      <c r="Z127" s="146">
        <v>5061257</v>
      </c>
      <c r="AA127" s="48"/>
    </row>
    <row r="128" spans="1:27" s="47" customFormat="1" ht="17.25" customHeight="1" outlineLevel="2" x14ac:dyDescent="0.25">
      <c r="A128" s="154" t="s">
        <v>177</v>
      </c>
      <c r="B128" s="154" t="s">
        <v>270</v>
      </c>
      <c r="C128" s="154">
        <v>1090219</v>
      </c>
      <c r="D128" s="155">
        <v>129593935</v>
      </c>
      <c r="E128" s="154" t="s">
        <v>737</v>
      </c>
      <c r="F128" s="154" t="s">
        <v>833</v>
      </c>
      <c r="G128" s="154" t="s">
        <v>213</v>
      </c>
      <c r="H128" s="154" t="s">
        <v>694</v>
      </c>
      <c r="I128" s="154"/>
      <c r="J128" s="154" t="s">
        <v>825</v>
      </c>
      <c r="K128" s="156">
        <v>10800000</v>
      </c>
      <c r="L128" s="156">
        <v>10800000</v>
      </c>
      <c r="M128" s="157"/>
      <c r="N128" s="158"/>
      <c r="O128" s="46" t="s">
        <v>824</v>
      </c>
      <c r="P128" s="46"/>
      <c r="Q128" s="38"/>
      <c r="R128" s="154" t="s">
        <v>691</v>
      </c>
      <c r="S128" s="154" t="s">
        <v>168</v>
      </c>
      <c r="T128" s="159">
        <v>43920</v>
      </c>
      <c r="U128" s="160"/>
      <c r="V128" s="161">
        <v>49</v>
      </c>
      <c r="W128" s="162" t="s">
        <v>810</v>
      </c>
      <c r="X128" s="159">
        <v>43907</v>
      </c>
      <c r="Y128" s="163"/>
      <c r="Z128" s="164">
        <v>5061257</v>
      </c>
      <c r="AA128" s="165">
        <v>101426435.44</v>
      </c>
    </row>
    <row r="129" spans="1:27" s="47" customFormat="1" ht="17.25" customHeight="1" outlineLevel="2" x14ac:dyDescent="0.25">
      <c r="A129" s="38" t="s">
        <v>177</v>
      </c>
      <c r="B129" s="38" t="s">
        <v>274</v>
      </c>
      <c r="C129" s="38"/>
      <c r="D129" s="91">
        <v>7700000</v>
      </c>
      <c r="E129" s="38" t="s">
        <v>137</v>
      </c>
      <c r="F129" s="38" t="s">
        <v>47</v>
      </c>
      <c r="G129" s="38" t="s">
        <v>376</v>
      </c>
      <c r="H129" s="38" t="s">
        <v>376</v>
      </c>
      <c r="I129" s="38"/>
      <c r="J129" s="38" t="s">
        <v>48</v>
      </c>
      <c r="K129" s="43">
        <f>L129+M129</f>
        <v>250000</v>
      </c>
      <c r="L129" s="43">
        <v>250000</v>
      </c>
      <c r="M129" s="82"/>
      <c r="N129" s="33"/>
      <c r="O129" s="46"/>
      <c r="P129" s="46"/>
      <c r="Q129" s="38" t="s">
        <v>917</v>
      </c>
      <c r="R129" s="38" t="s">
        <v>315</v>
      </c>
      <c r="S129" s="20" t="s">
        <v>200</v>
      </c>
      <c r="T129" s="78">
        <v>42185</v>
      </c>
      <c r="U129" s="55"/>
      <c r="V129" s="45">
        <v>5</v>
      </c>
      <c r="W129" s="46" t="s">
        <v>346</v>
      </c>
      <c r="X129" s="45" t="s">
        <v>334</v>
      </c>
      <c r="Z129" s="44">
        <v>5000930</v>
      </c>
      <c r="AA129" s="48">
        <v>153202</v>
      </c>
    </row>
    <row r="130" spans="1:27" s="47" customFormat="1" ht="17.25" customHeight="1" outlineLevel="2" x14ac:dyDescent="0.25">
      <c r="A130" s="38" t="s">
        <v>177</v>
      </c>
      <c r="B130" s="38" t="s">
        <v>274</v>
      </c>
      <c r="C130" s="38"/>
      <c r="D130" s="91">
        <v>7700000</v>
      </c>
      <c r="E130" s="38" t="s">
        <v>137</v>
      </c>
      <c r="F130" s="38" t="s">
        <v>47</v>
      </c>
      <c r="G130" s="38" t="s">
        <v>376</v>
      </c>
      <c r="H130" s="38" t="s">
        <v>376</v>
      </c>
      <c r="I130" s="38"/>
      <c r="J130" s="38" t="s">
        <v>48</v>
      </c>
      <c r="K130" s="43">
        <f>L130+M130</f>
        <v>-30000</v>
      </c>
      <c r="L130" s="43">
        <v>-30000</v>
      </c>
      <c r="M130" s="82"/>
      <c r="N130" s="33"/>
      <c r="O130" s="46"/>
      <c r="P130" s="46"/>
      <c r="Q130" s="38" t="s">
        <v>917</v>
      </c>
      <c r="R130" s="38" t="s">
        <v>528</v>
      </c>
      <c r="S130" s="20" t="s">
        <v>168</v>
      </c>
      <c r="T130" s="78">
        <v>43473</v>
      </c>
      <c r="U130" s="55"/>
      <c r="V130" s="45">
        <v>5</v>
      </c>
      <c r="W130" s="46" t="s">
        <v>346</v>
      </c>
      <c r="X130" s="45" t="s">
        <v>334</v>
      </c>
      <c r="Z130" s="44">
        <v>5000930</v>
      </c>
      <c r="AA130" s="48"/>
    </row>
    <row r="131" spans="1:27" s="47" customFormat="1" ht="17.25" customHeight="1" outlineLevel="2" x14ac:dyDescent="0.25">
      <c r="A131" s="38" t="s">
        <v>177</v>
      </c>
      <c r="B131" s="38" t="s">
        <v>274</v>
      </c>
      <c r="C131" s="38"/>
      <c r="D131" s="91">
        <v>7700000</v>
      </c>
      <c r="E131" s="38" t="s">
        <v>226</v>
      </c>
      <c r="F131" s="38" t="s">
        <v>227</v>
      </c>
      <c r="G131" s="38" t="s">
        <v>213</v>
      </c>
      <c r="H131" s="38" t="s">
        <v>220</v>
      </c>
      <c r="I131" s="38"/>
      <c r="J131" s="38" t="s">
        <v>468</v>
      </c>
      <c r="K131" s="43">
        <v>2114287</v>
      </c>
      <c r="L131" s="43">
        <v>2114287</v>
      </c>
      <c r="M131" s="82"/>
      <c r="N131" s="33"/>
      <c r="O131" s="46" t="s">
        <v>207</v>
      </c>
      <c r="P131" s="54"/>
      <c r="Q131" s="38"/>
      <c r="R131" s="38" t="s">
        <v>314</v>
      </c>
      <c r="S131" s="20" t="s">
        <v>168</v>
      </c>
      <c r="T131" s="78">
        <v>42485</v>
      </c>
      <c r="U131" s="55"/>
      <c r="V131" s="44">
        <v>35</v>
      </c>
      <c r="W131" s="54" t="s">
        <v>508</v>
      </c>
      <c r="X131" s="44" t="s">
        <v>922</v>
      </c>
      <c r="Z131" s="44"/>
      <c r="AA131" s="48"/>
    </row>
    <row r="132" spans="1:27" s="47" customFormat="1" ht="17.25" customHeight="1" outlineLevel="2" x14ac:dyDescent="0.25">
      <c r="A132" s="38" t="s">
        <v>177</v>
      </c>
      <c r="B132" s="38" t="s">
        <v>274</v>
      </c>
      <c r="C132" s="38"/>
      <c r="D132" s="91">
        <v>7700000</v>
      </c>
      <c r="E132" s="38" t="s">
        <v>138</v>
      </c>
      <c r="F132" s="38" t="s">
        <v>49</v>
      </c>
      <c r="G132" s="38" t="s">
        <v>29</v>
      </c>
      <c r="H132" s="38" t="s">
        <v>305</v>
      </c>
      <c r="I132" s="38"/>
      <c r="J132" s="38" t="s">
        <v>50</v>
      </c>
      <c r="K132" s="43">
        <f t="shared" ref="K132:K137" si="6">L132+M132</f>
        <v>600000</v>
      </c>
      <c r="L132" s="43">
        <v>600000</v>
      </c>
      <c r="M132" s="82"/>
      <c r="N132" s="33"/>
      <c r="O132" s="54" t="s">
        <v>526</v>
      </c>
      <c r="P132" s="46"/>
      <c r="Q132" s="38"/>
      <c r="R132" s="38" t="s">
        <v>315</v>
      </c>
      <c r="S132" s="20" t="s">
        <v>200</v>
      </c>
      <c r="T132" s="78">
        <v>42185</v>
      </c>
      <c r="U132" s="55"/>
      <c r="V132" s="45">
        <v>5</v>
      </c>
      <c r="W132" s="46" t="s">
        <v>346</v>
      </c>
      <c r="X132" s="45" t="s">
        <v>334</v>
      </c>
      <c r="Z132" s="44">
        <v>5001237</v>
      </c>
      <c r="AA132" s="48">
        <v>590335.34</v>
      </c>
    </row>
    <row r="133" spans="1:27" s="47" customFormat="1" ht="17.25" customHeight="1" outlineLevel="2" x14ac:dyDescent="0.25">
      <c r="A133" s="38" t="s">
        <v>177</v>
      </c>
      <c r="B133" s="38" t="s">
        <v>274</v>
      </c>
      <c r="C133" s="38"/>
      <c r="D133" s="91">
        <v>7700000</v>
      </c>
      <c r="E133" s="38" t="s">
        <v>385</v>
      </c>
      <c r="F133" s="38" t="s">
        <v>350</v>
      </c>
      <c r="G133" s="38" t="s">
        <v>173</v>
      </c>
      <c r="H133" s="38" t="s">
        <v>352</v>
      </c>
      <c r="I133" s="38"/>
      <c r="J133" s="38" t="s">
        <v>566</v>
      </c>
      <c r="K133" s="43">
        <f t="shared" si="6"/>
        <v>500000</v>
      </c>
      <c r="L133" s="43">
        <v>500000</v>
      </c>
      <c r="M133" s="82"/>
      <c r="N133" s="33"/>
      <c r="O133" s="46"/>
      <c r="P133" s="54"/>
      <c r="Q133" s="38" t="s">
        <v>920</v>
      </c>
      <c r="R133" s="38" t="s">
        <v>348</v>
      </c>
      <c r="S133" s="20" t="s">
        <v>200</v>
      </c>
      <c r="T133" s="78">
        <v>42654</v>
      </c>
      <c r="U133" s="55"/>
      <c r="V133" s="45"/>
      <c r="W133" s="54" t="s">
        <v>562</v>
      </c>
      <c r="X133" s="45"/>
      <c r="Z133" s="44"/>
      <c r="AA133" s="60"/>
    </row>
    <row r="134" spans="1:27" s="47" customFormat="1" ht="17.25" customHeight="1" outlineLevel="2" x14ac:dyDescent="0.25">
      <c r="A134" s="38" t="s">
        <v>177</v>
      </c>
      <c r="B134" s="38" t="s">
        <v>274</v>
      </c>
      <c r="C134" s="38">
        <v>1090211</v>
      </c>
      <c r="D134" s="91">
        <v>7700000</v>
      </c>
      <c r="E134" s="38" t="s">
        <v>422</v>
      </c>
      <c r="F134" s="38" t="s">
        <v>401</v>
      </c>
      <c r="G134" s="38" t="s">
        <v>173</v>
      </c>
      <c r="H134" s="38" t="s">
        <v>402</v>
      </c>
      <c r="I134" s="38"/>
      <c r="J134" s="38" t="s">
        <v>401</v>
      </c>
      <c r="K134" s="43">
        <f t="shared" si="6"/>
        <v>75000</v>
      </c>
      <c r="L134" s="43">
        <v>75000</v>
      </c>
      <c r="M134" s="82"/>
      <c r="N134" s="33"/>
      <c r="O134" s="46" t="s">
        <v>272</v>
      </c>
      <c r="P134" s="54"/>
      <c r="Q134" s="38" t="s">
        <v>667</v>
      </c>
      <c r="R134" s="38" t="s">
        <v>398</v>
      </c>
      <c r="S134" s="20" t="s">
        <v>168</v>
      </c>
      <c r="T134" s="78">
        <v>43061</v>
      </c>
      <c r="U134" s="55"/>
      <c r="V134" s="45">
        <v>32</v>
      </c>
      <c r="W134" s="46" t="s">
        <v>403</v>
      </c>
      <c r="X134" s="45" t="s">
        <v>466</v>
      </c>
      <c r="Z134" s="44">
        <v>5033620</v>
      </c>
      <c r="AA134" s="60">
        <v>74254.259999999995</v>
      </c>
    </row>
    <row r="135" spans="1:27" s="47" customFormat="1" ht="17.25" customHeight="1" outlineLevel="2" x14ac:dyDescent="0.25">
      <c r="A135" s="38" t="s">
        <v>177</v>
      </c>
      <c r="B135" s="38" t="s">
        <v>274</v>
      </c>
      <c r="C135" s="38"/>
      <c r="D135" s="91">
        <v>7700000</v>
      </c>
      <c r="E135" s="38" t="s">
        <v>488</v>
      </c>
      <c r="F135" s="38" t="s">
        <v>505</v>
      </c>
      <c r="G135" s="38" t="s">
        <v>380</v>
      </c>
      <c r="H135" s="38" t="s">
        <v>489</v>
      </c>
      <c r="I135" s="38"/>
      <c r="J135" s="38" t="s">
        <v>490</v>
      </c>
      <c r="K135" s="43">
        <f t="shared" si="6"/>
        <v>150000</v>
      </c>
      <c r="L135" s="43">
        <v>150000</v>
      </c>
      <c r="M135" s="82"/>
      <c r="N135" s="33"/>
      <c r="O135" s="46"/>
      <c r="P135" s="54"/>
      <c r="Q135" s="38"/>
      <c r="R135" s="38" t="s">
        <v>486</v>
      </c>
      <c r="S135" s="20" t="s">
        <v>168</v>
      </c>
      <c r="T135" s="78">
        <v>43318</v>
      </c>
      <c r="U135" s="55"/>
      <c r="V135" s="45">
        <v>37</v>
      </c>
      <c r="W135" s="46" t="s">
        <v>487</v>
      </c>
      <c r="X135" s="45" t="s">
        <v>541</v>
      </c>
      <c r="Z135" s="44">
        <v>5041869</v>
      </c>
      <c r="AA135" s="48">
        <v>145613.20000000001</v>
      </c>
    </row>
    <row r="136" spans="1:27" s="47" customFormat="1" ht="17.25" customHeight="1" outlineLevel="2" x14ac:dyDescent="0.25">
      <c r="A136" s="38" t="s">
        <v>177</v>
      </c>
      <c r="B136" s="38" t="s">
        <v>274</v>
      </c>
      <c r="C136" s="38"/>
      <c r="D136" s="91">
        <v>7700000</v>
      </c>
      <c r="E136" s="38" t="s">
        <v>531</v>
      </c>
      <c r="F136" s="38" t="s">
        <v>564</v>
      </c>
      <c r="G136" s="38" t="s">
        <v>449</v>
      </c>
      <c r="H136" s="38" t="s">
        <v>449</v>
      </c>
      <c r="I136" s="38"/>
      <c r="J136" s="38" t="s">
        <v>532</v>
      </c>
      <c r="K136" s="43">
        <f t="shared" si="6"/>
        <v>124000</v>
      </c>
      <c r="L136" s="43">
        <v>124000</v>
      </c>
      <c r="M136" s="82"/>
      <c r="N136" s="33"/>
      <c r="O136" s="46"/>
      <c r="P136" s="54"/>
      <c r="Q136" s="38"/>
      <c r="R136" s="38" t="s">
        <v>528</v>
      </c>
      <c r="S136" s="20" t="s">
        <v>168</v>
      </c>
      <c r="T136" s="78">
        <v>43473</v>
      </c>
      <c r="U136" s="55"/>
      <c r="V136" s="45">
        <v>37</v>
      </c>
      <c r="W136" s="46" t="s">
        <v>561</v>
      </c>
      <c r="X136" s="45" t="s">
        <v>632</v>
      </c>
      <c r="Z136" s="44">
        <v>5045855</v>
      </c>
      <c r="AA136" s="48">
        <v>108932.76</v>
      </c>
    </row>
    <row r="137" spans="1:27" s="47" customFormat="1" ht="17.25" customHeight="1" outlineLevel="2" x14ac:dyDescent="0.25">
      <c r="A137" s="38" t="s">
        <v>177</v>
      </c>
      <c r="B137" s="38" t="s">
        <v>274</v>
      </c>
      <c r="C137" s="38">
        <v>1090219</v>
      </c>
      <c r="D137" s="91">
        <v>7700000</v>
      </c>
      <c r="E137" s="38" t="s">
        <v>585</v>
      </c>
      <c r="F137" s="38" t="s">
        <v>587</v>
      </c>
      <c r="G137" s="38" t="s">
        <v>586</v>
      </c>
      <c r="H137" s="38" t="s">
        <v>631</v>
      </c>
      <c r="I137" s="38"/>
      <c r="J137" s="38" t="s">
        <v>588</v>
      </c>
      <c r="K137" s="43">
        <f t="shared" si="6"/>
        <v>500000</v>
      </c>
      <c r="L137" s="43">
        <v>500000</v>
      </c>
      <c r="M137" s="82"/>
      <c r="N137" s="33"/>
      <c r="O137" s="46"/>
      <c r="P137" s="54"/>
      <c r="Q137" s="38"/>
      <c r="R137" s="38" t="s">
        <v>628</v>
      </c>
      <c r="S137" s="20" t="s">
        <v>168</v>
      </c>
      <c r="T137" s="78">
        <v>43553</v>
      </c>
      <c r="U137" s="55"/>
      <c r="V137" s="45">
        <v>37</v>
      </c>
      <c r="W137" s="46" t="s">
        <v>629</v>
      </c>
      <c r="X137" s="78">
        <v>43390</v>
      </c>
      <c r="Z137" s="44"/>
      <c r="AA137" s="48"/>
    </row>
    <row r="138" spans="1:27" s="47" customFormat="1" ht="17.25" customHeight="1" outlineLevel="2" x14ac:dyDescent="0.25">
      <c r="A138" s="38" t="s">
        <v>177</v>
      </c>
      <c r="B138" s="38" t="s">
        <v>274</v>
      </c>
      <c r="C138" s="38">
        <v>1090219</v>
      </c>
      <c r="D138" s="91">
        <v>7700000</v>
      </c>
      <c r="E138" s="38" t="s">
        <v>585</v>
      </c>
      <c r="F138" s="38" t="s">
        <v>587</v>
      </c>
      <c r="G138" s="38" t="s">
        <v>586</v>
      </c>
      <c r="H138" s="38" t="s">
        <v>589</v>
      </c>
      <c r="I138" s="38"/>
      <c r="J138" s="38" t="s">
        <v>749</v>
      </c>
      <c r="K138" s="43">
        <v>250480</v>
      </c>
      <c r="L138" s="43">
        <v>250480</v>
      </c>
      <c r="M138" s="82"/>
      <c r="N138" s="33"/>
      <c r="O138" s="46"/>
      <c r="P138" s="54"/>
      <c r="Q138" s="38" t="s">
        <v>753</v>
      </c>
      <c r="R138" s="38" t="s">
        <v>750</v>
      </c>
      <c r="S138" s="20" t="s">
        <v>168</v>
      </c>
      <c r="T138" s="78">
        <v>44011</v>
      </c>
      <c r="U138" s="55"/>
      <c r="V138" s="45">
        <v>37</v>
      </c>
      <c r="W138" s="46" t="s">
        <v>767</v>
      </c>
      <c r="X138" s="78"/>
      <c r="Z138" s="44">
        <v>5067227</v>
      </c>
      <c r="AA138" s="48">
        <v>395280</v>
      </c>
    </row>
    <row r="139" spans="1:27" s="47" customFormat="1" ht="17.25" customHeight="1" outlineLevel="2" x14ac:dyDescent="0.25">
      <c r="A139" s="38" t="s">
        <v>177</v>
      </c>
      <c r="B139" s="38" t="s">
        <v>274</v>
      </c>
      <c r="C139" s="38"/>
      <c r="D139" s="91">
        <v>7700000</v>
      </c>
      <c r="E139" s="38" t="s">
        <v>585</v>
      </c>
      <c r="F139" s="38" t="s">
        <v>587</v>
      </c>
      <c r="G139" s="38" t="s">
        <v>586</v>
      </c>
      <c r="H139" s="38" t="s">
        <v>589</v>
      </c>
      <c r="I139" s="38"/>
      <c r="J139" s="38" t="s">
        <v>749</v>
      </c>
      <c r="K139" s="43">
        <f>L139+M139</f>
        <v>144800</v>
      </c>
      <c r="L139" s="43">
        <v>144800</v>
      </c>
      <c r="M139" s="82"/>
      <c r="N139" s="33"/>
      <c r="O139" s="46"/>
      <c r="P139" s="54"/>
      <c r="Q139" s="38"/>
      <c r="R139" s="38" t="s">
        <v>628</v>
      </c>
      <c r="S139" s="20" t="s">
        <v>168</v>
      </c>
      <c r="T139" s="78">
        <v>43553</v>
      </c>
      <c r="U139" s="55"/>
      <c r="V139" s="45">
        <v>37</v>
      </c>
      <c r="W139" s="46" t="s">
        <v>629</v>
      </c>
      <c r="X139" s="78">
        <v>43390</v>
      </c>
      <c r="Z139" s="44">
        <v>5067227</v>
      </c>
      <c r="AA139" s="48"/>
    </row>
    <row r="140" spans="1:27" s="47" customFormat="1" ht="17.25" customHeight="1" outlineLevel="2" x14ac:dyDescent="0.25">
      <c r="A140" s="38" t="s">
        <v>177</v>
      </c>
      <c r="B140" s="38" t="s">
        <v>274</v>
      </c>
      <c r="C140" s="38">
        <v>1090219</v>
      </c>
      <c r="D140" s="91">
        <v>7700000</v>
      </c>
      <c r="E140" s="38" t="s">
        <v>585</v>
      </c>
      <c r="F140" s="38" t="s">
        <v>587</v>
      </c>
      <c r="G140" s="38" t="s">
        <v>586</v>
      </c>
      <c r="H140" s="38" t="s">
        <v>631</v>
      </c>
      <c r="I140" s="38"/>
      <c r="J140" s="38" t="s">
        <v>588</v>
      </c>
      <c r="K140" s="43">
        <v>-500000</v>
      </c>
      <c r="L140" s="43">
        <v>-500000</v>
      </c>
      <c r="M140" s="82"/>
      <c r="N140" s="33"/>
      <c r="O140" s="46"/>
      <c r="P140" s="54"/>
      <c r="Q140" s="38" t="s">
        <v>844</v>
      </c>
      <c r="R140" s="38" t="s">
        <v>843</v>
      </c>
      <c r="S140" s="20" t="s">
        <v>168</v>
      </c>
      <c r="T140" s="78">
        <v>44117</v>
      </c>
      <c r="U140" s="55"/>
      <c r="V140" s="45"/>
      <c r="W140" s="46" t="s">
        <v>851</v>
      </c>
      <c r="X140" s="78"/>
      <c r="Z140" s="44"/>
      <c r="AA140" s="48"/>
    </row>
    <row r="141" spans="1:27" s="47" customFormat="1" ht="17.25" customHeight="1" outlineLevel="2" x14ac:dyDescent="0.25">
      <c r="A141" s="38" t="s">
        <v>177</v>
      </c>
      <c r="B141" s="38" t="s">
        <v>274</v>
      </c>
      <c r="C141" s="38">
        <v>1090219</v>
      </c>
      <c r="D141" s="91">
        <v>7700000</v>
      </c>
      <c r="E141" s="38" t="s">
        <v>585</v>
      </c>
      <c r="F141" s="38" t="s">
        <v>587</v>
      </c>
      <c r="G141" s="38" t="s">
        <v>586</v>
      </c>
      <c r="H141" s="38" t="s">
        <v>702</v>
      </c>
      <c r="I141" s="38"/>
      <c r="J141" s="38" t="s">
        <v>703</v>
      </c>
      <c r="K141" s="43">
        <v>1103600</v>
      </c>
      <c r="L141" s="43">
        <v>993240</v>
      </c>
      <c r="M141" s="82">
        <v>110360</v>
      </c>
      <c r="N141" s="33" t="s">
        <v>324</v>
      </c>
      <c r="O141" s="46"/>
      <c r="P141" s="54"/>
      <c r="Q141" s="38"/>
      <c r="R141" s="38" t="s">
        <v>691</v>
      </c>
      <c r="S141" s="25" t="s">
        <v>168</v>
      </c>
      <c r="T141" s="78">
        <v>43920</v>
      </c>
      <c r="U141" s="55"/>
      <c r="V141" s="45">
        <v>37</v>
      </c>
      <c r="W141" s="46" t="s">
        <v>747</v>
      </c>
      <c r="X141" s="141" t="s">
        <v>768</v>
      </c>
      <c r="Z141" s="44" t="s">
        <v>948</v>
      </c>
      <c r="AA141" s="48">
        <f>676544+239733.33</f>
        <v>916277.33</v>
      </c>
    </row>
    <row r="142" spans="1:27" s="47" customFormat="1" ht="17.25" customHeight="1" outlineLevel="2" x14ac:dyDescent="0.25">
      <c r="A142" s="38" t="s">
        <v>177</v>
      </c>
      <c r="B142" s="38" t="s">
        <v>274</v>
      </c>
      <c r="C142" s="38">
        <v>1090211</v>
      </c>
      <c r="D142" s="91">
        <v>7700000</v>
      </c>
      <c r="E142" s="38" t="s">
        <v>840</v>
      </c>
      <c r="F142" s="38" t="s">
        <v>842</v>
      </c>
      <c r="G142" s="38" t="s">
        <v>711</v>
      </c>
      <c r="H142" s="38" t="s">
        <v>849</v>
      </c>
      <c r="I142" s="38"/>
      <c r="J142" s="38" t="s">
        <v>841</v>
      </c>
      <c r="K142" s="43">
        <v>15000000</v>
      </c>
      <c r="L142" s="43">
        <v>15000000</v>
      </c>
      <c r="M142" s="82"/>
      <c r="N142" s="33"/>
      <c r="O142" s="46"/>
      <c r="P142" s="54"/>
      <c r="Q142" s="38"/>
      <c r="R142" s="38" t="s">
        <v>843</v>
      </c>
      <c r="S142" s="25" t="s">
        <v>168</v>
      </c>
      <c r="T142" s="78">
        <v>44117</v>
      </c>
      <c r="U142" s="55"/>
      <c r="V142" s="45"/>
      <c r="W142" s="46" t="s">
        <v>851</v>
      </c>
      <c r="X142" s="141"/>
      <c r="Z142" s="44"/>
      <c r="AA142" s="48"/>
    </row>
    <row r="143" spans="1:27" s="47" customFormat="1" ht="17.25" customHeight="1" outlineLevel="2" x14ac:dyDescent="0.25">
      <c r="A143" s="38" t="s">
        <v>177</v>
      </c>
      <c r="B143" s="38" t="s">
        <v>274</v>
      </c>
      <c r="C143" s="38">
        <v>1090219</v>
      </c>
      <c r="D143" s="91">
        <v>7700000</v>
      </c>
      <c r="E143" s="38" t="s">
        <v>923</v>
      </c>
      <c r="F143" s="38" t="s">
        <v>924</v>
      </c>
      <c r="G143" s="38" t="s">
        <v>12</v>
      </c>
      <c r="H143" s="38" t="s">
        <v>928</v>
      </c>
      <c r="I143" s="38"/>
      <c r="J143" s="38" t="s">
        <v>926</v>
      </c>
      <c r="K143" s="43">
        <v>239672</v>
      </c>
      <c r="L143" s="43">
        <v>239672</v>
      </c>
      <c r="M143" s="82"/>
      <c r="N143" s="33"/>
      <c r="O143" s="46"/>
      <c r="P143" s="54"/>
      <c r="Q143" s="38"/>
      <c r="R143" s="38" t="s">
        <v>925</v>
      </c>
      <c r="S143" s="25" t="s">
        <v>168</v>
      </c>
      <c r="T143" s="78">
        <v>44284</v>
      </c>
      <c r="U143" s="55"/>
      <c r="V143" s="45"/>
      <c r="W143" s="46" t="s">
        <v>945</v>
      </c>
      <c r="X143" s="141"/>
      <c r="Z143" s="44"/>
      <c r="AA143" s="48"/>
    </row>
    <row r="144" spans="1:27" s="47" customFormat="1" ht="17.25" customHeight="1" outlineLevel="2" x14ac:dyDescent="0.25">
      <c r="A144" s="38" t="s">
        <v>177</v>
      </c>
      <c r="B144" s="38" t="s">
        <v>274</v>
      </c>
      <c r="C144" s="38"/>
      <c r="D144" s="91">
        <v>7700000</v>
      </c>
      <c r="E144" s="38" t="s">
        <v>351</v>
      </c>
      <c r="F144" s="38" t="s">
        <v>357</v>
      </c>
      <c r="G144" s="38" t="s">
        <v>354</v>
      </c>
      <c r="H144" s="38" t="s">
        <v>354</v>
      </c>
      <c r="I144" s="38"/>
      <c r="J144" s="38" t="s">
        <v>353</v>
      </c>
      <c r="K144" s="43">
        <f>L144+M144</f>
        <v>600000</v>
      </c>
      <c r="L144" s="43">
        <v>600000</v>
      </c>
      <c r="M144" s="82"/>
      <c r="N144" s="33"/>
      <c r="O144" s="46"/>
      <c r="P144" s="54"/>
      <c r="Q144" s="38"/>
      <c r="R144" s="38" t="s">
        <v>348</v>
      </c>
      <c r="S144" s="20" t="s">
        <v>200</v>
      </c>
      <c r="T144" s="78">
        <v>42654</v>
      </c>
      <c r="U144" s="55"/>
      <c r="V144" s="45">
        <v>19</v>
      </c>
      <c r="W144" s="46" t="s">
        <v>345</v>
      </c>
      <c r="X144" s="45" t="s">
        <v>395</v>
      </c>
      <c r="Z144" s="44">
        <v>5007919</v>
      </c>
      <c r="AA144" s="48">
        <v>411187.72</v>
      </c>
    </row>
    <row r="145" spans="1:27" s="47" customFormat="1" ht="17.25" customHeight="1" outlineLevel="2" x14ac:dyDescent="0.25">
      <c r="A145" s="38" t="s">
        <v>177</v>
      </c>
      <c r="B145" s="38" t="s">
        <v>274</v>
      </c>
      <c r="C145" s="38"/>
      <c r="D145" s="91">
        <v>7700000</v>
      </c>
      <c r="E145" s="38" t="s">
        <v>351</v>
      </c>
      <c r="F145" s="38" t="s">
        <v>357</v>
      </c>
      <c r="G145" s="38" t="s">
        <v>354</v>
      </c>
      <c r="H145" s="38" t="s">
        <v>354</v>
      </c>
      <c r="I145" s="38"/>
      <c r="J145" s="38" t="s">
        <v>353</v>
      </c>
      <c r="K145" s="43">
        <f>L145+M145</f>
        <v>-30000</v>
      </c>
      <c r="L145" s="43">
        <v>-30000</v>
      </c>
      <c r="M145" s="82"/>
      <c r="N145" s="33"/>
      <c r="O145" s="46"/>
      <c r="P145" s="54"/>
      <c r="Q145" s="38"/>
      <c r="R145" s="38" t="s">
        <v>528</v>
      </c>
      <c r="S145" s="20" t="s">
        <v>168</v>
      </c>
      <c r="T145" s="78">
        <v>43473</v>
      </c>
      <c r="U145" s="55"/>
      <c r="V145" s="45">
        <v>19</v>
      </c>
      <c r="W145" s="46" t="s">
        <v>345</v>
      </c>
      <c r="X145" s="45" t="s">
        <v>395</v>
      </c>
      <c r="Z145" s="44">
        <v>5007919</v>
      </c>
      <c r="AA145" s="48"/>
    </row>
    <row r="146" spans="1:27" s="47" customFormat="1" ht="17.25" customHeight="1" outlineLevel="2" x14ac:dyDescent="0.25">
      <c r="A146" s="38" t="s">
        <v>177</v>
      </c>
      <c r="B146" s="38" t="s">
        <v>274</v>
      </c>
      <c r="C146" s="38"/>
      <c r="D146" s="91">
        <v>7700000</v>
      </c>
      <c r="E146" s="38" t="s">
        <v>423</v>
      </c>
      <c r="F146" s="38" t="s">
        <v>249</v>
      </c>
      <c r="G146" s="38" t="s">
        <v>250</v>
      </c>
      <c r="H146" s="38" t="s">
        <v>251</v>
      </c>
      <c r="I146" s="38"/>
      <c r="J146" s="38" t="s">
        <v>661</v>
      </c>
      <c r="K146" s="43">
        <f>L146+M146</f>
        <v>2000000</v>
      </c>
      <c r="L146" s="43">
        <v>2000000</v>
      </c>
      <c r="M146" s="82"/>
      <c r="N146" s="33"/>
      <c r="O146" s="46"/>
      <c r="P146" s="46"/>
      <c r="Q146" s="38"/>
      <c r="R146" s="38" t="s">
        <v>398</v>
      </c>
      <c r="S146" s="20" t="s">
        <v>168</v>
      </c>
      <c r="T146" s="78">
        <v>43061</v>
      </c>
      <c r="U146" s="55"/>
      <c r="V146" s="45">
        <v>19</v>
      </c>
      <c r="W146" s="46" t="s">
        <v>345</v>
      </c>
      <c r="X146" s="45" t="s">
        <v>395</v>
      </c>
      <c r="Z146" s="44">
        <v>5007917</v>
      </c>
      <c r="AA146" s="48">
        <v>1213880</v>
      </c>
    </row>
    <row r="147" spans="1:27" s="47" customFormat="1" ht="17.25" customHeight="1" outlineLevel="2" x14ac:dyDescent="0.25">
      <c r="A147" s="38" t="s">
        <v>177</v>
      </c>
      <c r="B147" s="38" t="s">
        <v>274</v>
      </c>
      <c r="C147" s="38"/>
      <c r="D147" s="91">
        <v>7700000</v>
      </c>
      <c r="E147" s="38" t="s">
        <v>423</v>
      </c>
      <c r="F147" s="38" t="s">
        <v>249</v>
      </c>
      <c r="G147" s="38" t="s">
        <v>250</v>
      </c>
      <c r="H147" s="38" t="s">
        <v>251</v>
      </c>
      <c r="I147" s="38"/>
      <c r="J147" s="38" t="s">
        <v>661</v>
      </c>
      <c r="K147" s="43">
        <v>440000</v>
      </c>
      <c r="L147" s="43">
        <v>440000</v>
      </c>
      <c r="M147" s="82"/>
      <c r="N147" s="33"/>
      <c r="O147" s="46"/>
      <c r="P147" s="46"/>
      <c r="Q147" s="38" t="s">
        <v>678</v>
      </c>
      <c r="R147" s="38" t="s">
        <v>677</v>
      </c>
      <c r="S147" s="20" t="s">
        <v>200</v>
      </c>
      <c r="T147" s="78">
        <v>43797</v>
      </c>
      <c r="U147" s="55"/>
      <c r="V147" s="45">
        <v>19</v>
      </c>
      <c r="W147" s="46"/>
      <c r="X147" s="45"/>
      <c r="Z147" s="44">
        <v>5007917</v>
      </c>
      <c r="AA147" s="44"/>
    </row>
    <row r="148" spans="1:27" s="47" customFormat="1" ht="17.25" customHeight="1" outlineLevel="2" x14ac:dyDescent="0.25">
      <c r="A148" s="38" t="s">
        <v>177</v>
      </c>
      <c r="B148" s="38" t="s">
        <v>856</v>
      </c>
      <c r="C148" s="38">
        <v>1090219</v>
      </c>
      <c r="D148" s="91">
        <v>5000000</v>
      </c>
      <c r="E148" s="38" t="s">
        <v>863</v>
      </c>
      <c r="F148" s="38" t="s">
        <v>865</v>
      </c>
      <c r="G148" s="38" t="s">
        <v>12</v>
      </c>
      <c r="H148" s="38" t="s">
        <v>927</v>
      </c>
      <c r="I148" s="38"/>
      <c r="J148" s="38" t="s">
        <v>877</v>
      </c>
      <c r="K148" s="43">
        <v>2090601</v>
      </c>
      <c r="L148" s="43">
        <v>2090601</v>
      </c>
      <c r="M148" s="82"/>
      <c r="N148" s="33"/>
      <c r="O148" s="54" t="s">
        <v>824</v>
      </c>
      <c r="P148" s="46"/>
      <c r="Q148" s="38"/>
      <c r="R148" s="38" t="s">
        <v>870</v>
      </c>
      <c r="S148" s="20" t="s">
        <v>168</v>
      </c>
      <c r="T148" s="78">
        <v>44186</v>
      </c>
      <c r="U148" s="55"/>
      <c r="V148" s="45">
        <v>55</v>
      </c>
      <c r="W148" s="46" t="s">
        <v>913</v>
      </c>
      <c r="X148" s="45"/>
      <c r="Z148" s="31" t="s">
        <v>947</v>
      </c>
      <c r="AA148" s="48">
        <v>2005871.05</v>
      </c>
    </row>
    <row r="149" spans="1:27" s="47" customFormat="1" ht="17.25" customHeight="1" outlineLevel="2" x14ac:dyDescent="0.25">
      <c r="A149" s="38" t="s">
        <v>177</v>
      </c>
      <c r="B149" s="38" t="s">
        <v>856</v>
      </c>
      <c r="C149" s="38">
        <v>1090219</v>
      </c>
      <c r="D149" s="91">
        <v>5000000</v>
      </c>
      <c r="E149" s="38" t="s">
        <v>864</v>
      </c>
      <c r="F149" s="38" t="s">
        <v>866</v>
      </c>
      <c r="G149" s="38" t="s">
        <v>522</v>
      </c>
      <c r="H149" s="38" t="s">
        <v>413</v>
      </c>
      <c r="I149" s="38"/>
      <c r="J149" s="38" t="s">
        <v>878</v>
      </c>
      <c r="K149" s="43">
        <v>4880000</v>
      </c>
      <c r="L149" s="43">
        <v>4880000</v>
      </c>
      <c r="M149" s="82"/>
      <c r="N149" s="33"/>
      <c r="O149" s="46" t="s">
        <v>824</v>
      </c>
      <c r="P149" s="46"/>
      <c r="Q149" s="38"/>
      <c r="R149" s="38" t="s">
        <v>870</v>
      </c>
      <c r="S149" s="20" t="s">
        <v>168</v>
      </c>
      <c r="T149" s="78">
        <v>44186</v>
      </c>
      <c r="U149" s="55"/>
      <c r="V149" s="45">
        <v>54</v>
      </c>
      <c r="W149" s="54"/>
      <c r="X149" s="45"/>
      <c r="Z149" s="44">
        <v>5132792</v>
      </c>
      <c r="AA149" s="48">
        <v>3885695.4</v>
      </c>
    </row>
    <row r="150" spans="1:27" s="47" customFormat="1" ht="17.25" customHeight="1" outlineLevel="2" x14ac:dyDescent="0.25">
      <c r="A150" s="38" t="s">
        <v>177</v>
      </c>
      <c r="B150" s="38" t="s">
        <v>856</v>
      </c>
      <c r="C150" s="38">
        <v>1090219</v>
      </c>
      <c r="D150" s="91">
        <v>5000000</v>
      </c>
      <c r="E150" s="38" t="s">
        <v>861</v>
      </c>
      <c r="F150" s="38" t="s">
        <v>862</v>
      </c>
      <c r="G150" s="38" t="s">
        <v>213</v>
      </c>
      <c r="H150" s="38" t="s">
        <v>873</v>
      </c>
      <c r="I150" s="38"/>
      <c r="J150" s="38" t="s">
        <v>955</v>
      </c>
      <c r="K150" s="43">
        <v>59164400</v>
      </c>
      <c r="L150" s="43">
        <v>59164400</v>
      </c>
      <c r="M150" s="82"/>
      <c r="N150" s="33"/>
      <c r="O150" s="46" t="s">
        <v>824</v>
      </c>
      <c r="P150" s="46"/>
      <c r="Q150" s="38"/>
      <c r="R150" s="38" t="s">
        <v>870</v>
      </c>
      <c r="S150" s="20" t="s">
        <v>168</v>
      </c>
      <c r="T150" s="78">
        <v>44186</v>
      </c>
      <c r="U150" s="55"/>
      <c r="V150" s="45">
        <v>54</v>
      </c>
      <c r="W150" s="46" t="s">
        <v>892</v>
      </c>
      <c r="X150" s="45"/>
      <c r="Z150" s="44">
        <v>5092243</v>
      </c>
      <c r="AA150" s="48">
        <v>57637171.520000003</v>
      </c>
    </row>
    <row r="151" spans="1:27" s="47" customFormat="1" ht="17.25" customHeight="1" outlineLevel="2" x14ac:dyDescent="0.25">
      <c r="A151" s="38" t="s">
        <v>177</v>
      </c>
      <c r="B151" s="38" t="s">
        <v>856</v>
      </c>
      <c r="C151" s="38">
        <v>1090219</v>
      </c>
      <c r="D151" s="91">
        <v>5000000</v>
      </c>
      <c r="E151" s="38" t="s">
        <v>861</v>
      </c>
      <c r="F151" s="38" t="s">
        <v>862</v>
      </c>
      <c r="G151" s="38" t="s">
        <v>213</v>
      </c>
      <c r="H151" s="38" t="s">
        <v>954</v>
      </c>
      <c r="I151" s="38"/>
      <c r="J151" s="38" t="s">
        <v>956</v>
      </c>
      <c r="K151" s="43">
        <v>3900000</v>
      </c>
      <c r="L151" s="43">
        <v>3900000</v>
      </c>
      <c r="M151" s="82"/>
      <c r="N151" s="33"/>
      <c r="O151" s="46"/>
      <c r="P151" s="46"/>
      <c r="Q151" s="38"/>
      <c r="R151" s="147" t="s">
        <v>957</v>
      </c>
      <c r="S151" s="20" t="s">
        <v>168</v>
      </c>
      <c r="T151" s="35">
        <v>44405</v>
      </c>
      <c r="U151" s="55"/>
      <c r="V151" s="45"/>
      <c r="W151" s="46" t="s">
        <v>969</v>
      </c>
      <c r="X151" s="45"/>
      <c r="Z151" s="44"/>
      <c r="AA151" s="44"/>
    </row>
    <row r="152" spans="1:27" s="47" customFormat="1" ht="17.25" customHeight="1" outlineLevel="2" x14ac:dyDescent="0.25">
      <c r="A152" s="38" t="s">
        <v>177</v>
      </c>
      <c r="B152" s="38" t="s">
        <v>856</v>
      </c>
      <c r="C152" s="38">
        <v>1090219</v>
      </c>
      <c r="D152" s="91">
        <v>5000000</v>
      </c>
      <c r="E152" s="38" t="s">
        <v>861</v>
      </c>
      <c r="F152" s="38" t="s">
        <v>862</v>
      </c>
      <c r="G152" s="38" t="s">
        <v>213</v>
      </c>
      <c r="H152" s="38" t="s">
        <v>952</v>
      </c>
      <c r="I152" s="38"/>
      <c r="J152" s="38" t="s">
        <v>921</v>
      </c>
      <c r="K152" s="43">
        <v>20700000</v>
      </c>
      <c r="L152" s="43">
        <v>20700000</v>
      </c>
      <c r="M152" s="82"/>
      <c r="N152" s="33"/>
      <c r="O152" s="46" t="s">
        <v>824</v>
      </c>
      <c r="P152" s="46"/>
      <c r="Q152" s="38"/>
      <c r="R152" s="38" t="s">
        <v>870</v>
      </c>
      <c r="S152" s="20" t="s">
        <v>168</v>
      </c>
      <c r="T152" s="78">
        <v>44186</v>
      </c>
      <c r="U152" s="55"/>
      <c r="V152" s="45"/>
      <c r="W152" s="46" t="s">
        <v>892</v>
      </c>
      <c r="X152" s="45"/>
      <c r="Z152" s="44"/>
      <c r="AA152" s="44"/>
    </row>
    <row r="153" spans="1:27" s="47" customFormat="1" ht="17.25" customHeight="1" outlineLevel="2" x14ac:dyDescent="0.25">
      <c r="A153" s="38" t="s">
        <v>177</v>
      </c>
      <c r="B153" s="38" t="s">
        <v>856</v>
      </c>
      <c r="C153" s="38">
        <v>1090219</v>
      </c>
      <c r="D153" s="91">
        <v>5000000</v>
      </c>
      <c r="E153" s="38" t="s">
        <v>861</v>
      </c>
      <c r="F153" s="38" t="s">
        <v>862</v>
      </c>
      <c r="G153" s="38" t="s">
        <v>213</v>
      </c>
      <c r="H153" s="38" t="s">
        <v>694</v>
      </c>
      <c r="I153" s="38"/>
      <c r="J153" s="38" t="s">
        <v>874</v>
      </c>
      <c r="K153" s="43">
        <v>7500000</v>
      </c>
      <c r="L153" s="43">
        <v>7500000</v>
      </c>
      <c r="M153" s="82"/>
      <c r="N153" s="33"/>
      <c r="O153" s="46" t="s">
        <v>824</v>
      </c>
      <c r="P153" s="46"/>
      <c r="Q153" s="38"/>
      <c r="R153" s="38" t="s">
        <v>870</v>
      </c>
      <c r="S153" s="20" t="s">
        <v>168</v>
      </c>
      <c r="T153" s="78">
        <v>44186</v>
      </c>
      <c r="U153" s="55"/>
      <c r="V153" s="45">
        <v>57</v>
      </c>
      <c r="W153" s="46" t="s">
        <v>892</v>
      </c>
      <c r="X153" s="78">
        <v>44412</v>
      </c>
      <c r="Z153" s="44"/>
      <c r="AA153" s="44"/>
    </row>
    <row r="154" spans="1:27" s="47" customFormat="1" ht="17.25" customHeight="1" outlineLevel="2" x14ac:dyDescent="0.25">
      <c r="A154" s="38" t="s">
        <v>177</v>
      </c>
      <c r="B154" s="38" t="s">
        <v>856</v>
      </c>
      <c r="C154" s="38">
        <v>1090219</v>
      </c>
      <c r="D154" s="91">
        <v>5000000</v>
      </c>
      <c r="E154" s="38" t="s">
        <v>861</v>
      </c>
      <c r="F154" s="38" t="s">
        <v>862</v>
      </c>
      <c r="G154" s="38" t="s">
        <v>213</v>
      </c>
      <c r="H154" s="38" t="s">
        <v>953</v>
      </c>
      <c r="I154" s="38"/>
      <c r="J154" s="38" t="s">
        <v>876</v>
      </c>
      <c r="K154" s="43">
        <v>28500000</v>
      </c>
      <c r="L154" s="43">
        <v>28500000</v>
      </c>
      <c r="M154" s="82"/>
      <c r="N154" s="33"/>
      <c r="O154" s="46" t="s">
        <v>824</v>
      </c>
      <c r="P154" s="46"/>
      <c r="Q154" s="38"/>
      <c r="R154" s="38" t="s">
        <v>870</v>
      </c>
      <c r="S154" s="20" t="s">
        <v>168</v>
      </c>
      <c r="T154" s="78">
        <v>44186</v>
      </c>
      <c r="U154" s="55"/>
      <c r="V154" s="45"/>
      <c r="W154" s="46" t="s">
        <v>892</v>
      </c>
      <c r="X154" s="45"/>
      <c r="Z154" s="44"/>
      <c r="AA154" s="44"/>
    </row>
    <row r="155" spans="1:27" s="73" customFormat="1" ht="39.75" customHeight="1" outlineLevel="1" x14ac:dyDescent="0.25">
      <c r="A155" s="62" t="s">
        <v>474</v>
      </c>
      <c r="B155" s="62"/>
      <c r="C155" s="62"/>
      <c r="D155" s="63"/>
      <c r="E155" s="62"/>
      <c r="F155" s="62"/>
      <c r="G155" s="62"/>
      <c r="H155" s="62"/>
      <c r="I155" s="62"/>
      <c r="J155" s="62"/>
      <c r="K155" s="64">
        <f>SUBTOTAL(9,K2:K147)</f>
        <v>375267633.17240798</v>
      </c>
      <c r="L155" s="64">
        <f>SUBTOTAL(9,L2:L147)</f>
        <v>372177774.76240796</v>
      </c>
      <c r="M155" s="134">
        <f>SUBTOTAL(9,M2:M147)</f>
        <v>2589858.4100000006</v>
      </c>
      <c r="N155" s="134">
        <f>SUBTOTAL(9,N2:N147)</f>
        <v>500000</v>
      </c>
      <c r="O155" s="66"/>
      <c r="P155" s="66"/>
      <c r="Q155" s="62"/>
      <c r="R155" s="62"/>
      <c r="S155" s="62"/>
      <c r="T155" s="67"/>
      <c r="U155" s="68"/>
      <c r="V155" s="69"/>
      <c r="W155" s="66"/>
      <c r="X155" s="69"/>
      <c r="Y155" s="70"/>
      <c r="Z155" s="71"/>
      <c r="AA155" s="72">
        <f>SUBTOTAL(9,AA2:AA154)</f>
        <v>308331236.32999998</v>
      </c>
    </row>
    <row r="156" spans="1:27" s="37" customFormat="1" ht="17.25" customHeight="1" outlineLevel="2" x14ac:dyDescent="0.25">
      <c r="A156" s="20" t="s">
        <v>178</v>
      </c>
      <c r="B156" s="20" t="s">
        <v>275</v>
      </c>
      <c r="C156" s="20"/>
      <c r="D156" s="21">
        <v>163602496</v>
      </c>
      <c r="E156" s="20" t="s">
        <v>139</v>
      </c>
      <c r="F156" s="20" t="s">
        <v>51</v>
      </c>
      <c r="G156" s="20" t="s">
        <v>29</v>
      </c>
      <c r="H156" s="20" t="s">
        <v>305</v>
      </c>
      <c r="I156" s="20"/>
      <c r="J156" s="20" t="s">
        <v>52</v>
      </c>
      <c r="K156" s="22">
        <f>L156+M156</f>
        <v>900000</v>
      </c>
      <c r="L156" s="34"/>
      <c r="M156" s="22">
        <v>900000</v>
      </c>
      <c r="N156" s="33"/>
      <c r="O156" s="49" t="s">
        <v>525</v>
      </c>
      <c r="P156" s="34"/>
      <c r="Q156" s="20"/>
      <c r="R156" s="20" t="s">
        <v>315</v>
      </c>
      <c r="S156" s="20" t="s">
        <v>200</v>
      </c>
      <c r="T156" s="35">
        <v>42185</v>
      </c>
      <c r="U156" s="36"/>
      <c r="V156" s="52">
        <v>44</v>
      </c>
      <c r="W156" s="38" t="s">
        <v>635</v>
      </c>
      <c r="X156" s="35">
        <v>43641</v>
      </c>
      <c r="Z156" s="31"/>
      <c r="AA156" s="32"/>
    </row>
    <row r="157" spans="1:27" s="37" customFormat="1" ht="17.25" customHeight="1" outlineLevel="2" x14ac:dyDescent="0.25">
      <c r="A157" s="20" t="s">
        <v>178</v>
      </c>
      <c r="B157" s="20" t="s">
        <v>275</v>
      </c>
      <c r="C157" s="20">
        <v>1090211</v>
      </c>
      <c r="D157" s="21">
        <v>163602496</v>
      </c>
      <c r="E157" s="20" t="s">
        <v>139</v>
      </c>
      <c r="F157" s="20" t="s">
        <v>51</v>
      </c>
      <c r="G157" s="20" t="s">
        <v>449</v>
      </c>
      <c r="H157" s="20" t="s">
        <v>450</v>
      </c>
      <c r="I157" s="20"/>
      <c r="J157" s="20" t="s">
        <v>846</v>
      </c>
      <c r="K157" s="22">
        <v>1850000</v>
      </c>
      <c r="L157" s="34"/>
      <c r="M157" s="22">
        <v>1850000</v>
      </c>
      <c r="N157" s="33"/>
      <c r="O157" s="49"/>
      <c r="P157" s="34"/>
      <c r="Q157" s="20"/>
      <c r="R157" s="20" t="s">
        <v>843</v>
      </c>
      <c r="S157" s="20" t="s">
        <v>168</v>
      </c>
      <c r="T157" s="35">
        <v>44117</v>
      </c>
      <c r="U157" s="36"/>
      <c r="V157" s="52"/>
      <c r="W157" s="38" t="s">
        <v>851</v>
      </c>
      <c r="X157" s="35"/>
      <c r="Z157" s="31"/>
      <c r="AA157" s="32"/>
    </row>
    <row r="158" spans="1:27" s="37" customFormat="1" ht="17.25" customHeight="1" outlineLevel="2" x14ac:dyDescent="0.25">
      <c r="A158" s="20" t="s">
        <v>178</v>
      </c>
      <c r="B158" s="20" t="s">
        <v>275</v>
      </c>
      <c r="C158" s="20"/>
      <c r="D158" s="21">
        <v>163602496</v>
      </c>
      <c r="E158" s="20" t="s">
        <v>139</v>
      </c>
      <c r="F158" s="20" t="s">
        <v>51</v>
      </c>
      <c r="G158" s="20" t="s">
        <v>29</v>
      </c>
      <c r="H158" s="20" t="s">
        <v>20</v>
      </c>
      <c r="I158" s="20">
        <v>376421</v>
      </c>
      <c r="J158" s="20" t="s">
        <v>469</v>
      </c>
      <c r="K158" s="22">
        <f>L158+M158</f>
        <v>20329652</v>
      </c>
      <c r="L158" s="34"/>
      <c r="M158" s="22">
        <v>20329652</v>
      </c>
      <c r="N158" s="33"/>
      <c r="O158" s="49" t="s">
        <v>526</v>
      </c>
      <c r="P158" s="34"/>
      <c r="Q158" s="20"/>
      <c r="R158" s="20" t="s">
        <v>315</v>
      </c>
      <c r="S158" s="20" t="s">
        <v>200</v>
      </c>
      <c r="T158" s="35">
        <v>42185</v>
      </c>
      <c r="U158" s="36"/>
      <c r="V158" s="52">
        <v>30</v>
      </c>
      <c r="W158" s="42" t="s">
        <v>459</v>
      </c>
      <c r="X158" s="52" t="s">
        <v>465</v>
      </c>
      <c r="Z158" s="31"/>
      <c r="AA158" s="32"/>
    </row>
    <row r="159" spans="1:27" s="37" customFormat="1" ht="17.25" customHeight="1" outlineLevel="2" x14ac:dyDescent="0.25">
      <c r="A159" s="20" t="s">
        <v>178</v>
      </c>
      <c r="B159" s="20" t="s">
        <v>275</v>
      </c>
      <c r="C159" s="20">
        <v>1090211</v>
      </c>
      <c r="D159" s="21">
        <v>163602496</v>
      </c>
      <c r="E159" s="20" t="s">
        <v>139</v>
      </c>
      <c r="F159" s="20" t="s">
        <v>51</v>
      </c>
      <c r="G159" s="20" t="s">
        <v>586</v>
      </c>
      <c r="H159" s="20" t="s">
        <v>20</v>
      </c>
      <c r="I159" s="20"/>
      <c r="J159" s="20" t="s">
        <v>891</v>
      </c>
      <c r="K159" s="22">
        <v>491784</v>
      </c>
      <c r="L159" s="34"/>
      <c r="M159" s="22">
        <v>491784</v>
      </c>
      <c r="N159" s="33"/>
      <c r="O159" s="49"/>
      <c r="P159" s="34"/>
      <c r="Q159" s="20"/>
      <c r="R159" s="20" t="s">
        <v>881</v>
      </c>
      <c r="S159" s="20" t="s">
        <v>168</v>
      </c>
      <c r="T159" s="35">
        <v>44186</v>
      </c>
      <c r="U159" s="36"/>
      <c r="V159" s="52" t="s">
        <v>805</v>
      </c>
      <c r="W159" s="42" t="s">
        <v>892</v>
      </c>
      <c r="X159" s="52"/>
      <c r="Z159" s="31">
        <v>5094988</v>
      </c>
      <c r="AA159" s="32">
        <v>491784</v>
      </c>
    </row>
    <row r="160" spans="1:27" s="37" customFormat="1" ht="17.25" customHeight="1" outlineLevel="2" x14ac:dyDescent="0.25">
      <c r="A160" s="20" t="s">
        <v>178</v>
      </c>
      <c r="B160" s="20" t="s">
        <v>275</v>
      </c>
      <c r="C160" s="20"/>
      <c r="D160" s="21">
        <v>163602496</v>
      </c>
      <c r="E160" s="20" t="s">
        <v>139</v>
      </c>
      <c r="F160" s="20" t="s">
        <v>51</v>
      </c>
      <c r="G160" s="20" t="s">
        <v>29</v>
      </c>
      <c r="H160" s="20" t="s">
        <v>305</v>
      </c>
      <c r="I160" s="20">
        <v>296414</v>
      </c>
      <c r="J160" s="20" t="s">
        <v>53</v>
      </c>
      <c r="K160" s="22">
        <f t="shared" ref="K160:K171" si="7">L160+M160</f>
        <v>4845708</v>
      </c>
      <c r="L160" s="34"/>
      <c r="M160" s="22">
        <v>4845708</v>
      </c>
      <c r="N160" s="33"/>
      <c r="O160" s="49" t="s">
        <v>525</v>
      </c>
      <c r="P160" s="34"/>
      <c r="Q160" s="20" t="s">
        <v>801</v>
      </c>
      <c r="R160" s="20" t="s">
        <v>315</v>
      </c>
      <c r="S160" s="20" t="s">
        <v>200</v>
      </c>
      <c r="T160" s="35">
        <v>42185</v>
      </c>
      <c r="U160" s="36"/>
      <c r="V160" s="52">
        <v>30</v>
      </c>
      <c r="W160" s="42" t="s">
        <v>459</v>
      </c>
      <c r="X160" s="52" t="s">
        <v>465</v>
      </c>
      <c r="Z160" s="74">
        <v>5032770</v>
      </c>
      <c r="AA160" s="32">
        <v>2124230.7599999998</v>
      </c>
    </row>
    <row r="161" spans="1:27" s="37" customFormat="1" ht="17.25" customHeight="1" outlineLevel="2" x14ac:dyDescent="0.25">
      <c r="A161" s="20" t="s">
        <v>178</v>
      </c>
      <c r="B161" s="20" t="s">
        <v>275</v>
      </c>
      <c r="C161" s="20"/>
      <c r="D161" s="21">
        <v>163602496</v>
      </c>
      <c r="E161" s="20" t="s">
        <v>139</v>
      </c>
      <c r="F161" s="20" t="s">
        <v>51</v>
      </c>
      <c r="G161" s="20" t="s">
        <v>211</v>
      </c>
      <c r="H161" s="20" t="s">
        <v>212</v>
      </c>
      <c r="I161" s="20">
        <v>376421</v>
      </c>
      <c r="J161" s="20" t="s">
        <v>54</v>
      </c>
      <c r="K161" s="22">
        <f t="shared" si="7"/>
        <v>1500000</v>
      </c>
      <c r="L161" s="34"/>
      <c r="M161" s="22">
        <v>1500000</v>
      </c>
      <c r="N161" s="33"/>
      <c r="O161" s="49"/>
      <c r="P161" s="34"/>
      <c r="Q161" s="20"/>
      <c r="R161" s="20" t="s">
        <v>315</v>
      </c>
      <c r="S161" s="20" t="s">
        <v>200</v>
      </c>
      <c r="T161" s="35">
        <v>42185</v>
      </c>
      <c r="U161" s="36"/>
      <c r="V161" s="52"/>
      <c r="W161" s="38" t="s">
        <v>562</v>
      </c>
      <c r="X161" s="52"/>
      <c r="Z161" s="31"/>
      <c r="AA161" s="32"/>
    </row>
    <row r="162" spans="1:27" s="37" customFormat="1" ht="17.25" customHeight="1" outlineLevel="2" x14ac:dyDescent="0.25">
      <c r="A162" s="20" t="s">
        <v>178</v>
      </c>
      <c r="B162" s="20" t="s">
        <v>275</v>
      </c>
      <c r="C162" s="20"/>
      <c r="D162" s="21">
        <v>163602496</v>
      </c>
      <c r="E162" s="20" t="s">
        <v>139</v>
      </c>
      <c r="F162" s="20" t="s">
        <v>51</v>
      </c>
      <c r="G162" s="20" t="s">
        <v>380</v>
      </c>
      <c r="H162" s="20" t="s">
        <v>260</v>
      </c>
      <c r="I162" s="56">
        <v>296414</v>
      </c>
      <c r="J162" s="20" t="s">
        <v>261</v>
      </c>
      <c r="K162" s="22">
        <f t="shared" si="7"/>
        <v>564127</v>
      </c>
      <c r="L162" s="34"/>
      <c r="M162" s="22">
        <v>564127</v>
      </c>
      <c r="N162" s="33"/>
      <c r="O162" s="49" t="s">
        <v>525</v>
      </c>
      <c r="P162" s="34"/>
      <c r="Q162" s="20" t="s">
        <v>665</v>
      </c>
      <c r="R162" s="20" t="s">
        <v>314</v>
      </c>
      <c r="S162" s="20" t="s">
        <v>168</v>
      </c>
      <c r="T162" s="35">
        <v>42485</v>
      </c>
      <c r="U162" s="36"/>
      <c r="V162" s="52">
        <v>16</v>
      </c>
      <c r="W162" s="34" t="s">
        <v>363</v>
      </c>
      <c r="X162" s="52" t="s">
        <v>390</v>
      </c>
      <c r="Z162" s="31">
        <v>5003943</v>
      </c>
      <c r="AA162" s="32">
        <v>566879.04</v>
      </c>
    </row>
    <row r="163" spans="1:27" s="37" customFormat="1" ht="17.25" customHeight="1" outlineLevel="2" x14ac:dyDescent="0.25">
      <c r="A163" s="20" t="s">
        <v>178</v>
      </c>
      <c r="B163" s="20" t="s">
        <v>275</v>
      </c>
      <c r="C163" s="20"/>
      <c r="D163" s="21">
        <v>163602496</v>
      </c>
      <c r="E163" s="20" t="s">
        <v>139</v>
      </c>
      <c r="F163" s="20" t="s">
        <v>51</v>
      </c>
      <c r="G163" s="20" t="s">
        <v>380</v>
      </c>
      <c r="H163" s="20" t="s">
        <v>260</v>
      </c>
      <c r="I163" s="20">
        <v>296414</v>
      </c>
      <c r="J163" s="20" t="s">
        <v>261</v>
      </c>
      <c r="K163" s="22">
        <f t="shared" si="7"/>
        <v>2751.8399999999674</v>
      </c>
      <c r="L163" s="34"/>
      <c r="M163" s="22">
        <v>2751.8399999999674</v>
      </c>
      <c r="N163" s="33"/>
      <c r="O163" s="49" t="s">
        <v>525</v>
      </c>
      <c r="P163" s="34"/>
      <c r="Q163" s="20" t="s">
        <v>665</v>
      </c>
      <c r="R163" s="20" t="s">
        <v>361</v>
      </c>
      <c r="S163" s="20" t="s">
        <v>168</v>
      </c>
      <c r="T163" s="35">
        <v>42718</v>
      </c>
      <c r="U163" s="36"/>
      <c r="V163" s="52">
        <v>16</v>
      </c>
      <c r="W163" s="34" t="s">
        <v>363</v>
      </c>
      <c r="X163" s="52" t="s">
        <v>390</v>
      </c>
      <c r="Z163" s="31">
        <v>5003943</v>
      </c>
      <c r="AA163" s="32"/>
    </row>
    <row r="164" spans="1:27" s="37" customFormat="1" ht="17.25" customHeight="1" outlineLevel="2" x14ac:dyDescent="0.25">
      <c r="A164" s="20" t="s">
        <v>178</v>
      </c>
      <c r="B164" s="20" t="s">
        <v>275</v>
      </c>
      <c r="C164" s="20"/>
      <c r="D164" s="21">
        <v>163602496</v>
      </c>
      <c r="E164" s="20" t="s">
        <v>139</v>
      </c>
      <c r="F164" s="20" t="s">
        <v>51</v>
      </c>
      <c r="G164" s="20" t="s">
        <v>380</v>
      </c>
      <c r="H164" s="20" t="s">
        <v>260</v>
      </c>
      <c r="I164" s="20">
        <v>296414</v>
      </c>
      <c r="J164" s="20" t="s">
        <v>261</v>
      </c>
      <c r="K164" s="22">
        <f t="shared" si="7"/>
        <v>170611.80000000005</v>
      </c>
      <c r="L164" s="34"/>
      <c r="M164" s="22">
        <v>170611.80000000005</v>
      </c>
      <c r="N164" s="33"/>
      <c r="O164" s="49" t="s">
        <v>526</v>
      </c>
      <c r="P164" s="34"/>
      <c r="Q164" s="20" t="s">
        <v>665</v>
      </c>
      <c r="R164" s="20" t="s">
        <v>433</v>
      </c>
      <c r="S164" s="20" t="s">
        <v>200</v>
      </c>
      <c r="T164" s="26">
        <v>43139</v>
      </c>
      <c r="U164" s="36"/>
      <c r="V164" s="52">
        <v>16</v>
      </c>
      <c r="W164" s="34" t="s">
        <v>363</v>
      </c>
      <c r="X164" s="52" t="s">
        <v>390</v>
      </c>
      <c r="Z164" s="31">
        <v>5003943</v>
      </c>
      <c r="AA164" s="32"/>
    </row>
    <row r="165" spans="1:27" s="37" customFormat="1" ht="17.25" customHeight="1" outlineLevel="2" x14ac:dyDescent="0.25">
      <c r="A165" s="20" t="s">
        <v>178</v>
      </c>
      <c r="B165" s="20" t="s">
        <v>275</v>
      </c>
      <c r="C165" s="20"/>
      <c r="D165" s="21">
        <v>163602496</v>
      </c>
      <c r="E165" s="20" t="s">
        <v>139</v>
      </c>
      <c r="F165" s="20" t="s">
        <v>51</v>
      </c>
      <c r="G165" s="20" t="s">
        <v>380</v>
      </c>
      <c r="H165" s="20" t="s">
        <v>260</v>
      </c>
      <c r="I165" s="20">
        <v>296414</v>
      </c>
      <c r="J165" s="20" t="s">
        <v>261</v>
      </c>
      <c r="K165" s="22">
        <f t="shared" si="7"/>
        <v>-137490.64000000001</v>
      </c>
      <c r="L165" s="34"/>
      <c r="M165" s="22">
        <v>-137490.64000000001</v>
      </c>
      <c r="N165" s="33"/>
      <c r="O165" s="49" t="s">
        <v>526</v>
      </c>
      <c r="P165" s="34"/>
      <c r="Q165" s="20" t="s">
        <v>665</v>
      </c>
      <c r="R165" s="20" t="s">
        <v>528</v>
      </c>
      <c r="S165" s="20" t="s">
        <v>168</v>
      </c>
      <c r="T165" s="26">
        <v>43473</v>
      </c>
      <c r="U165" s="36"/>
      <c r="V165" s="52">
        <v>16</v>
      </c>
      <c r="W165" s="34" t="s">
        <v>363</v>
      </c>
      <c r="X165" s="52" t="s">
        <v>390</v>
      </c>
      <c r="Z165" s="31">
        <v>5003943</v>
      </c>
      <c r="AA165" s="32"/>
    </row>
    <row r="166" spans="1:27" s="37" customFormat="1" ht="17.25" customHeight="1" outlineLevel="2" x14ac:dyDescent="0.25">
      <c r="A166" s="20" t="s">
        <v>178</v>
      </c>
      <c r="B166" s="20" t="s">
        <v>275</v>
      </c>
      <c r="C166" s="20"/>
      <c r="D166" s="21">
        <v>163602496</v>
      </c>
      <c r="E166" s="20" t="s">
        <v>139</v>
      </c>
      <c r="F166" s="20" t="s">
        <v>51</v>
      </c>
      <c r="G166" s="20" t="s">
        <v>29</v>
      </c>
      <c r="H166" s="20" t="s">
        <v>305</v>
      </c>
      <c r="I166" s="20"/>
      <c r="J166" s="38" t="s">
        <v>434</v>
      </c>
      <c r="K166" s="22">
        <f t="shared" si="7"/>
        <v>6000000</v>
      </c>
      <c r="L166" s="34"/>
      <c r="M166" s="22">
        <v>6000000</v>
      </c>
      <c r="N166" s="33"/>
      <c r="O166" s="49" t="s">
        <v>525</v>
      </c>
      <c r="P166" s="34"/>
      <c r="Q166" s="20"/>
      <c r="R166" s="20" t="s">
        <v>433</v>
      </c>
      <c r="S166" s="20" t="s">
        <v>200</v>
      </c>
      <c r="T166" s="26">
        <v>43139</v>
      </c>
      <c r="U166" s="36"/>
      <c r="V166" s="52">
        <v>30</v>
      </c>
      <c r="W166" s="42" t="s">
        <v>459</v>
      </c>
      <c r="X166" s="52" t="s">
        <v>465</v>
      </c>
      <c r="Z166" s="31">
        <v>5031671</v>
      </c>
      <c r="AA166" s="32">
        <v>5817931.5700000003</v>
      </c>
    </row>
    <row r="167" spans="1:27" s="37" customFormat="1" ht="17.25" customHeight="1" outlineLevel="2" x14ac:dyDescent="0.25">
      <c r="A167" s="20" t="s">
        <v>178</v>
      </c>
      <c r="B167" s="20" t="s">
        <v>275</v>
      </c>
      <c r="C167" s="20"/>
      <c r="D167" s="21">
        <v>163602496</v>
      </c>
      <c r="E167" s="20" t="s">
        <v>139</v>
      </c>
      <c r="F167" s="20" t="s">
        <v>51</v>
      </c>
      <c r="G167" s="20" t="s">
        <v>29</v>
      </c>
      <c r="H167" s="20" t="s">
        <v>305</v>
      </c>
      <c r="I167" s="20"/>
      <c r="J167" s="38" t="s">
        <v>435</v>
      </c>
      <c r="K167" s="22">
        <f t="shared" si="7"/>
        <v>1000000</v>
      </c>
      <c r="L167" s="34"/>
      <c r="M167" s="22">
        <v>1000000</v>
      </c>
      <c r="N167" s="33"/>
      <c r="O167" s="49" t="s">
        <v>525</v>
      </c>
      <c r="P167" s="34"/>
      <c r="Q167" s="20"/>
      <c r="R167" s="20" t="s">
        <v>433</v>
      </c>
      <c r="S167" s="20" t="s">
        <v>200</v>
      </c>
      <c r="T167" s="26">
        <v>43139</v>
      </c>
      <c r="U167" s="36"/>
      <c r="V167" s="52">
        <v>30</v>
      </c>
      <c r="W167" s="42" t="s">
        <v>459</v>
      </c>
      <c r="X167" s="52" t="s">
        <v>465</v>
      </c>
      <c r="Z167" s="31">
        <v>5031188</v>
      </c>
      <c r="AA167" s="32">
        <v>951824</v>
      </c>
    </row>
    <row r="168" spans="1:27" s="37" customFormat="1" ht="17.25" customHeight="1" outlineLevel="2" x14ac:dyDescent="0.25">
      <c r="A168" s="20" t="s">
        <v>178</v>
      </c>
      <c r="B168" s="20" t="s">
        <v>275</v>
      </c>
      <c r="C168" s="20">
        <v>1090211</v>
      </c>
      <c r="D168" s="21">
        <v>163602496</v>
      </c>
      <c r="E168" s="20" t="s">
        <v>139</v>
      </c>
      <c r="F168" s="20" t="s">
        <v>51</v>
      </c>
      <c r="G168" s="20" t="s">
        <v>311</v>
      </c>
      <c r="H168" s="20" t="s">
        <v>590</v>
      </c>
      <c r="I168" s="20"/>
      <c r="J168" s="38" t="s">
        <v>591</v>
      </c>
      <c r="K168" s="22">
        <f t="shared" si="7"/>
        <v>3777000</v>
      </c>
      <c r="L168" s="34"/>
      <c r="M168" s="22">
        <v>3777000</v>
      </c>
      <c r="N168" s="33"/>
      <c r="O168" s="49"/>
      <c r="P168" s="34"/>
      <c r="Q168" s="20"/>
      <c r="R168" s="20" t="s">
        <v>628</v>
      </c>
      <c r="S168" s="20" t="s">
        <v>168</v>
      </c>
      <c r="T168" s="26">
        <v>43553</v>
      </c>
      <c r="U168" s="36"/>
      <c r="V168" s="52" t="s">
        <v>835</v>
      </c>
      <c r="W168" s="34" t="s">
        <v>837</v>
      </c>
      <c r="X168" s="35" t="s">
        <v>838</v>
      </c>
      <c r="Z168" s="31" t="s">
        <v>987</v>
      </c>
      <c r="AA168" s="32">
        <v>3760800</v>
      </c>
    </row>
    <row r="169" spans="1:27" s="37" customFormat="1" ht="17.25" customHeight="1" outlineLevel="2" x14ac:dyDescent="0.25">
      <c r="A169" s="20" t="s">
        <v>178</v>
      </c>
      <c r="B169" s="20" t="s">
        <v>275</v>
      </c>
      <c r="C169" s="20"/>
      <c r="D169" s="21">
        <v>163602496</v>
      </c>
      <c r="E169" s="20" t="s">
        <v>139</v>
      </c>
      <c r="F169" s="20" t="s">
        <v>51</v>
      </c>
      <c r="G169" s="20" t="s">
        <v>592</v>
      </c>
      <c r="H169" s="20" t="s">
        <v>593</v>
      </c>
      <c r="I169" s="20"/>
      <c r="J169" s="38" t="s">
        <v>594</v>
      </c>
      <c r="K169" s="22">
        <f t="shared" si="7"/>
        <v>74000</v>
      </c>
      <c r="L169" s="34"/>
      <c r="M169" s="22">
        <v>74000</v>
      </c>
      <c r="N169" s="33"/>
      <c r="O169" s="49"/>
      <c r="P169" s="34"/>
      <c r="Q169" s="20"/>
      <c r="R169" s="20" t="s">
        <v>628</v>
      </c>
      <c r="S169" s="20" t="s">
        <v>168</v>
      </c>
      <c r="T169" s="26">
        <v>43553</v>
      </c>
      <c r="U169" s="36"/>
      <c r="V169" s="52">
        <v>34</v>
      </c>
      <c r="W169" s="34" t="s">
        <v>629</v>
      </c>
      <c r="X169" s="35">
        <v>43312</v>
      </c>
      <c r="Z169" s="31"/>
      <c r="AA169" s="32"/>
    </row>
    <row r="170" spans="1:27" s="37" customFormat="1" ht="17.25" customHeight="1" outlineLevel="2" x14ac:dyDescent="0.25">
      <c r="A170" s="20" t="s">
        <v>178</v>
      </c>
      <c r="B170" s="20" t="s">
        <v>275</v>
      </c>
      <c r="C170" s="20"/>
      <c r="D170" s="21">
        <v>163602496</v>
      </c>
      <c r="E170" s="20" t="s">
        <v>139</v>
      </c>
      <c r="F170" s="20" t="s">
        <v>51</v>
      </c>
      <c r="G170" s="20" t="s">
        <v>592</v>
      </c>
      <c r="H170" s="20" t="s">
        <v>595</v>
      </c>
      <c r="I170" s="20"/>
      <c r="J170" s="38" t="s">
        <v>596</v>
      </c>
      <c r="K170" s="22">
        <f t="shared" si="7"/>
        <v>200000</v>
      </c>
      <c r="L170" s="34"/>
      <c r="M170" s="22">
        <v>200000</v>
      </c>
      <c r="N170" s="33"/>
      <c r="O170" s="49"/>
      <c r="P170" s="34"/>
      <c r="Q170" s="20"/>
      <c r="R170" s="20" t="s">
        <v>628</v>
      </c>
      <c r="S170" s="20" t="s">
        <v>168</v>
      </c>
      <c r="T170" s="26">
        <v>43553</v>
      </c>
      <c r="U170" s="36"/>
      <c r="V170" s="52">
        <v>34</v>
      </c>
      <c r="W170" s="34" t="s">
        <v>629</v>
      </c>
      <c r="X170" s="35">
        <v>43312</v>
      </c>
      <c r="Z170" s="31"/>
      <c r="AA170" s="32"/>
    </row>
    <row r="171" spans="1:27" s="37" customFormat="1" ht="17.25" customHeight="1" outlineLevel="2" x14ac:dyDescent="0.25">
      <c r="A171" s="20" t="s">
        <v>178</v>
      </c>
      <c r="B171" s="20" t="s">
        <v>275</v>
      </c>
      <c r="C171" s="20">
        <v>1090211</v>
      </c>
      <c r="D171" s="21">
        <v>163602496</v>
      </c>
      <c r="E171" s="20" t="s">
        <v>139</v>
      </c>
      <c r="F171" s="20" t="s">
        <v>51</v>
      </c>
      <c r="G171" s="20" t="s">
        <v>522</v>
      </c>
      <c r="H171" s="20" t="s">
        <v>597</v>
      </c>
      <c r="I171" s="20"/>
      <c r="J171" s="38" t="s">
        <v>598</v>
      </c>
      <c r="K171" s="22">
        <f t="shared" si="7"/>
        <v>1798000</v>
      </c>
      <c r="L171" s="34"/>
      <c r="M171" s="22">
        <v>1798000</v>
      </c>
      <c r="N171" s="33"/>
      <c r="O171" s="49"/>
      <c r="P171" s="34"/>
      <c r="Q171" s="20"/>
      <c r="R171" s="20" t="s">
        <v>628</v>
      </c>
      <c r="S171" s="20" t="s">
        <v>168</v>
      </c>
      <c r="T171" s="26">
        <v>43553</v>
      </c>
      <c r="U171" s="36"/>
      <c r="V171" s="52" t="s">
        <v>835</v>
      </c>
      <c r="W171" s="34" t="s">
        <v>837</v>
      </c>
      <c r="X171" s="35" t="s">
        <v>838</v>
      </c>
      <c r="Z171" s="31">
        <v>5071323</v>
      </c>
      <c r="AA171" s="32">
        <v>1798000</v>
      </c>
    </row>
    <row r="172" spans="1:27" s="37" customFormat="1" ht="17.25" customHeight="1" outlineLevel="2" x14ac:dyDescent="0.25">
      <c r="A172" s="20" t="s">
        <v>178</v>
      </c>
      <c r="B172" s="20" t="s">
        <v>275</v>
      </c>
      <c r="C172" s="20">
        <v>1090211</v>
      </c>
      <c r="D172" s="21">
        <v>163602496</v>
      </c>
      <c r="E172" s="20" t="s">
        <v>139</v>
      </c>
      <c r="F172" s="20" t="s">
        <v>51</v>
      </c>
      <c r="G172" s="20" t="s">
        <v>449</v>
      </c>
      <c r="H172" s="20" t="s">
        <v>449</v>
      </c>
      <c r="I172" s="20"/>
      <c r="J172" s="38" t="s">
        <v>934</v>
      </c>
      <c r="K172" s="22">
        <v>600000</v>
      </c>
      <c r="L172" s="34"/>
      <c r="M172" s="22">
        <v>600000</v>
      </c>
      <c r="N172" s="33"/>
      <c r="O172" s="49"/>
      <c r="P172" s="34"/>
      <c r="Q172" s="20"/>
      <c r="R172" s="20" t="s">
        <v>925</v>
      </c>
      <c r="S172" s="20" t="s">
        <v>168</v>
      </c>
      <c r="T172" s="78">
        <v>44284</v>
      </c>
      <c r="U172" s="36"/>
      <c r="V172" s="52"/>
      <c r="W172" s="46" t="s">
        <v>945</v>
      </c>
      <c r="X172" s="35"/>
      <c r="Z172" s="31"/>
      <c r="AA172" s="32"/>
    </row>
    <row r="173" spans="1:27" s="37" customFormat="1" ht="17.25" customHeight="1" outlineLevel="2" x14ac:dyDescent="0.25">
      <c r="A173" s="20" t="s">
        <v>178</v>
      </c>
      <c r="B173" s="20" t="s">
        <v>275</v>
      </c>
      <c r="C173" s="20"/>
      <c r="D173" s="21">
        <v>163602496</v>
      </c>
      <c r="E173" s="20" t="s">
        <v>139</v>
      </c>
      <c r="F173" s="20" t="s">
        <v>51</v>
      </c>
      <c r="G173" s="20" t="s">
        <v>449</v>
      </c>
      <c r="H173" s="20" t="s">
        <v>615</v>
      </c>
      <c r="I173" s="20"/>
      <c r="J173" s="38" t="s">
        <v>616</v>
      </c>
      <c r="K173" s="22">
        <f>L173+M173</f>
        <v>1953000</v>
      </c>
      <c r="L173" s="34"/>
      <c r="M173" s="22">
        <v>1953000</v>
      </c>
      <c r="N173" s="33"/>
      <c r="O173" s="49"/>
      <c r="P173" s="34"/>
      <c r="Q173" s="20"/>
      <c r="R173" s="20" t="s">
        <v>628</v>
      </c>
      <c r="S173" s="20" t="s">
        <v>168</v>
      </c>
      <c r="T173" s="26">
        <v>43553</v>
      </c>
      <c r="U173" s="36"/>
      <c r="V173" s="52">
        <v>34</v>
      </c>
      <c r="W173" s="34" t="s">
        <v>629</v>
      </c>
      <c r="X173" s="35">
        <v>43312</v>
      </c>
      <c r="Z173" s="31"/>
      <c r="AA173" s="32"/>
    </row>
    <row r="174" spans="1:27" s="37" customFormat="1" ht="17.25" customHeight="1" outlineLevel="2" x14ac:dyDescent="0.25">
      <c r="A174" s="20" t="s">
        <v>178</v>
      </c>
      <c r="B174" s="20" t="s">
        <v>275</v>
      </c>
      <c r="C174" s="20">
        <v>1090211</v>
      </c>
      <c r="D174" s="21">
        <v>163602496</v>
      </c>
      <c r="E174" s="20" t="s">
        <v>139</v>
      </c>
      <c r="F174" s="20" t="s">
        <v>51</v>
      </c>
      <c r="G174" s="20" t="s">
        <v>586</v>
      </c>
      <c r="H174" s="20" t="s">
        <v>589</v>
      </c>
      <c r="I174" s="20"/>
      <c r="J174" s="38" t="s">
        <v>749</v>
      </c>
      <c r="K174" s="22">
        <v>-250480</v>
      </c>
      <c r="L174" s="34"/>
      <c r="M174" s="22">
        <v>-250480</v>
      </c>
      <c r="N174" s="33"/>
      <c r="O174" s="75"/>
      <c r="P174" s="76"/>
      <c r="Q174" s="20" t="s">
        <v>752</v>
      </c>
      <c r="R174" s="20" t="s">
        <v>750</v>
      </c>
      <c r="S174" s="20" t="s">
        <v>168</v>
      </c>
      <c r="T174" s="26">
        <v>44011</v>
      </c>
      <c r="U174" s="36"/>
      <c r="V174" s="52">
        <v>37</v>
      </c>
      <c r="W174" s="34" t="s">
        <v>767</v>
      </c>
      <c r="X174" s="35"/>
      <c r="Z174" s="31">
        <v>5067227</v>
      </c>
      <c r="AA174" s="32"/>
    </row>
    <row r="175" spans="1:27" s="37" customFormat="1" ht="17.25" customHeight="1" outlineLevel="2" x14ac:dyDescent="0.25">
      <c r="A175" s="20" t="s">
        <v>178</v>
      </c>
      <c r="B175" s="20" t="s">
        <v>275</v>
      </c>
      <c r="C175" s="20"/>
      <c r="D175" s="21">
        <v>163602496</v>
      </c>
      <c r="E175" s="20" t="s">
        <v>139</v>
      </c>
      <c r="F175" s="20" t="s">
        <v>51</v>
      </c>
      <c r="G175" s="20" t="s">
        <v>586</v>
      </c>
      <c r="H175" s="20" t="s">
        <v>589</v>
      </c>
      <c r="I175" s="20"/>
      <c r="J175" s="38" t="s">
        <v>749</v>
      </c>
      <c r="K175" s="22">
        <f>L175+M175</f>
        <v>250480</v>
      </c>
      <c r="L175" s="34"/>
      <c r="M175" s="22">
        <v>250480</v>
      </c>
      <c r="N175" s="33"/>
      <c r="O175" s="49"/>
      <c r="P175" s="34"/>
      <c r="Q175" s="20"/>
      <c r="R175" s="20" t="s">
        <v>628</v>
      </c>
      <c r="S175" s="20" t="s">
        <v>168</v>
      </c>
      <c r="T175" s="26">
        <v>43553</v>
      </c>
      <c r="U175" s="36"/>
      <c r="V175" s="52">
        <v>34</v>
      </c>
      <c r="W175" s="34" t="s">
        <v>629</v>
      </c>
      <c r="X175" s="35">
        <v>43312</v>
      </c>
      <c r="Z175" s="31">
        <v>5067227</v>
      </c>
      <c r="AA175" s="32"/>
    </row>
    <row r="176" spans="1:27" s="37" customFormat="1" ht="17.25" customHeight="1" outlineLevel="2" x14ac:dyDescent="0.25">
      <c r="A176" s="20" t="s">
        <v>178</v>
      </c>
      <c r="B176" s="20" t="s">
        <v>275</v>
      </c>
      <c r="C176" s="20"/>
      <c r="D176" s="21">
        <v>163602496</v>
      </c>
      <c r="E176" s="20" t="s">
        <v>144</v>
      </c>
      <c r="F176" s="20" t="s">
        <v>64</v>
      </c>
      <c r="G176" s="20" t="s">
        <v>377</v>
      </c>
      <c r="H176" s="20" t="s">
        <v>308</v>
      </c>
      <c r="I176" s="20">
        <v>302157</v>
      </c>
      <c r="J176" s="38" t="s">
        <v>65</v>
      </c>
      <c r="K176" s="22">
        <f>L176+M176</f>
        <v>200000</v>
      </c>
      <c r="L176" s="34"/>
      <c r="M176" s="22">
        <v>200000</v>
      </c>
      <c r="N176" s="33"/>
      <c r="O176" s="49"/>
      <c r="P176" s="34"/>
      <c r="Q176" s="20"/>
      <c r="R176" s="20" t="s">
        <v>315</v>
      </c>
      <c r="S176" s="20" t="s">
        <v>200</v>
      </c>
      <c r="T176" s="26">
        <v>42185</v>
      </c>
      <c r="U176" s="36"/>
      <c r="V176" s="52">
        <v>34</v>
      </c>
      <c r="W176" s="42" t="s">
        <v>561</v>
      </c>
      <c r="X176" s="35">
        <v>43312</v>
      </c>
      <c r="Z176" s="31"/>
      <c r="AA176" s="32"/>
    </row>
    <row r="177" spans="1:27" s="37" customFormat="1" ht="17.25" customHeight="1" outlineLevel="2" x14ac:dyDescent="0.25">
      <c r="A177" s="20" t="s">
        <v>178</v>
      </c>
      <c r="B177" s="20" t="s">
        <v>275</v>
      </c>
      <c r="C177" s="20">
        <v>1090219</v>
      </c>
      <c r="D177" s="21">
        <v>163602496</v>
      </c>
      <c r="E177" s="20" t="s">
        <v>144</v>
      </c>
      <c r="F177" s="20" t="s">
        <v>64</v>
      </c>
      <c r="G177" s="20" t="s">
        <v>377</v>
      </c>
      <c r="H177" s="20" t="s">
        <v>308</v>
      </c>
      <c r="I177" s="20">
        <v>302157</v>
      </c>
      <c r="J177" s="38" t="s">
        <v>65</v>
      </c>
      <c r="K177" s="22">
        <v>-200000</v>
      </c>
      <c r="L177" s="34"/>
      <c r="M177" s="22">
        <v>-200000</v>
      </c>
      <c r="N177" s="33"/>
      <c r="O177" s="49"/>
      <c r="P177" s="34"/>
      <c r="Q177" s="20" t="s">
        <v>707</v>
      </c>
      <c r="R177" s="20" t="s">
        <v>691</v>
      </c>
      <c r="S177" s="20" t="s">
        <v>168</v>
      </c>
      <c r="T177" s="26">
        <v>43920</v>
      </c>
      <c r="U177" s="36"/>
      <c r="V177" s="52"/>
      <c r="W177" s="42"/>
      <c r="X177" s="35"/>
      <c r="Z177" s="31"/>
      <c r="AA177" s="32"/>
    </row>
    <row r="178" spans="1:27" s="37" customFormat="1" ht="17.25" customHeight="1" outlineLevel="2" x14ac:dyDescent="0.25">
      <c r="A178" s="20" t="s">
        <v>178</v>
      </c>
      <c r="B178" s="20" t="s">
        <v>275</v>
      </c>
      <c r="C178" s="20"/>
      <c r="D178" s="21">
        <v>163602496</v>
      </c>
      <c r="E178" s="20" t="s">
        <v>145</v>
      </c>
      <c r="F178" s="20" t="s">
        <v>66</v>
      </c>
      <c r="G178" s="20" t="s">
        <v>376</v>
      </c>
      <c r="H178" s="20" t="s">
        <v>376</v>
      </c>
      <c r="I178" s="20"/>
      <c r="J178" s="20" t="s">
        <v>66</v>
      </c>
      <c r="K178" s="22">
        <f t="shared" ref="K178:K217" si="8">L178+M178</f>
        <v>21020000</v>
      </c>
      <c r="L178" s="34"/>
      <c r="M178" s="22">
        <v>21020000</v>
      </c>
      <c r="N178" s="33"/>
      <c r="O178" s="34"/>
      <c r="P178" s="34"/>
      <c r="Q178" s="20"/>
      <c r="R178" s="20" t="s">
        <v>315</v>
      </c>
      <c r="S178" s="20" t="s">
        <v>200</v>
      </c>
      <c r="T178" s="35">
        <v>42185</v>
      </c>
      <c r="U178" s="36"/>
      <c r="V178" s="52"/>
      <c r="W178" s="38" t="s">
        <v>562</v>
      </c>
      <c r="X178" s="52"/>
      <c r="Z178" s="31"/>
      <c r="AA178" s="32"/>
    </row>
    <row r="179" spans="1:27" s="37" customFormat="1" ht="17.25" customHeight="1" outlineLevel="2" x14ac:dyDescent="0.25">
      <c r="A179" s="20" t="s">
        <v>178</v>
      </c>
      <c r="B179" s="20" t="s">
        <v>275</v>
      </c>
      <c r="C179" s="20"/>
      <c r="D179" s="21">
        <v>163602496</v>
      </c>
      <c r="E179" s="20" t="s">
        <v>145</v>
      </c>
      <c r="F179" s="20" t="s">
        <v>66</v>
      </c>
      <c r="G179" s="20" t="s">
        <v>376</v>
      </c>
      <c r="H179" s="20" t="s">
        <v>376</v>
      </c>
      <c r="J179" s="20" t="s">
        <v>66</v>
      </c>
      <c r="K179" s="22">
        <f t="shared" si="8"/>
        <v>-1669911.67</v>
      </c>
      <c r="L179" s="34"/>
      <c r="M179" s="22">
        <v>-1669911.67</v>
      </c>
      <c r="N179" s="33"/>
      <c r="O179" s="34"/>
      <c r="P179" s="34"/>
      <c r="Q179" s="20"/>
      <c r="R179" s="20" t="s">
        <v>314</v>
      </c>
      <c r="S179" s="20" t="s">
        <v>168</v>
      </c>
      <c r="T179" s="35">
        <v>42485</v>
      </c>
      <c r="U179" s="36"/>
      <c r="V179" s="52"/>
      <c r="W179" s="38" t="s">
        <v>562</v>
      </c>
      <c r="X179" s="52"/>
      <c r="Z179" s="31"/>
      <c r="AA179" s="32"/>
    </row>
    <row r="180" spans="1:27" s="37" customFormat="1" ht="17.25" customHeight="1" outlineLevel="2" x14ac:dyDescent="0.25">
      <c r="A180" s="20" t="s">
        <v>178</v>
      </c>
      <c r="B180" s="20" t="s">
        <v>275</v>
      </c>
      <c r="C180" s="20"/>
      <c r="D180" s="21">
        <v>163602496</v>
      </c>
      <c r="E180" s="20" t="s">
        <v>145</v>
      </c>
      <c r="F180" s="20" t="s">
        <v>66</v>
      </c>
      <c r="G180" s="20" t="s">
        <v>376</v>
      </c>
      <c r="H180" s="20" t="s">
        <v>376</v>
      </c>
      <c r="I180" s="20"/>
      <c r="J180" s="20" t="s">
        <v>66</v>
      </c>
      <c r="K180" s="22">
        <f t="shared" si="8"/>
        <v>-3000000</v>
      </c>
      <c r="L180" s="34"/>
      <c r="M180" s="22">
        <v>-3000000</v>
      </c>
      <c r="N180" s="33"/>
      <c r="O180" s="34"/>
      <c r="P180" s="34"/>
      <c r="Q180" s="20"/>
      <c r="R180" s="20" t="s">
        <v>398</v>
      </c>
      <c r="S180" s="20" t="s">
        <v>168</v>
      </c>
      <c r="T180" s="35">
        <v>43061</v>
      </c>
      <c r="U180" s="36"/>
      <c r="V180" s="52"/>
      <c r="W180" s="38" t="s">
        <v>562</v>
      </c>
      <c r="X180" s="52"/>
      <c r="Z180" s="31"/>
      <c r="AA180" s="32"/>
    </row>
    <row r="181" spans="1:27" s="37" customFormat="1" ht="17.25" customHeight="1" outlineLevel="2" x14ac:dyDescent="0.25">
      <c r="A181" s="20" t="s">
        <v>178</v>
      </c>
      <c r="B181" s="20" t="s">
        <v>275</v>
      </c>
      <c r="C181" s="20"/>
      <c r="D181" s="21">
        <v>163602496</v>
      </c>
      <c r="E181" s="20" t="s">
        <v>145</v>
      </c>
      <c r="F181" s="20" t="s">
        <v>66</v>
      </c>
      <c r="G181" s="20" t="s">
        <v>376</v>
      </c>
      <c r="H181" s="20" t="s">
        <v>376</v>
      </c>
      <c r="I181" s="20"/>
      <c r="J181" s="20" t="s">
        <v>66</v>
      </c>
      <c r="K181" s="22">
        <f t="shared" si="8"/>
        <v>-800000</v>
      </c>
      <c r="L181" s="34"/>
      <c r="M181" s="22">
        <v>-800000</v>
      </c>
      <c r="N181" s="33"/>
      <c r="O181" s="34"/>
      <c r="P181" s="34"/>
      <c r="Q181" s="20"/>
      <c r="R181" s="20" t="s">
        <v>433</v>
      </c>
      <c r="S181" s="20" t="s">
        <v>200</v>
      </c>
      <c r="T181" s="26">
        <v>43139</v>
      </c>
      <c r="U181" s="36"/>
      <c r="V181" s="52"/>
      <c r="W181" s="38" t="s">
        <v>562</v>
      </c>
      <c r="X181" s="52"/>
      <c r="Z181" s="31"/>
      <c r="AA181" s="32"/>
    </row>
    <row r="182" spans="1:27" s="37" customFormat="1" ht="17.25" customHeight="1" outlineLevel="2" x14ac:dyDescent="0.25">
      <c r="A182" s="20" t="s">
        <v>178</v>
      </c>
      <c r="B182" s="20" t="s">
        <v>275</v>
      </c>
      <c r="C182" s="20"/>
      <c r="D182" s="21">
        <v>163602496</v>
      </c>
      <c r="E182" s="20" t="s">
        <v>145</v>
      </c>
      <c r="F182" s="20" t="s">
        <v>66</v>
      </c>
      <c r="G182" s="20" t="s">
        <v>376</v>
      </c>
      <c r="H182" s="20" t="s">
        <v>376</v>
      </c>
      <c r="I182" s="20"/>
      <c r="J182" s="20" t="s">
        <v>66</v>
      </c>
      <c r="K182" s="22">
        <f t="shared" si="8"/>
        <v>-3441139.2</v>
      </c>
      <c r="L182" s="34"/>
      <c r="M182" s="22">
        <v>-3441139.2</v>
      </c>
      <c r="N182" s="33"/>
      <c r="O182" s="34"/>
      <c r="P182" s="34"/>
      <c r="Q182" s="20"/>
      <c r="R182" s="20" t="s">
        <v>528</v>
      </c>
      <c r="S182" s="20" t="s">
        <v>168</v>
      </c>
      <c r="T182" s="26">
        <v>43473</v>
      </c>
      <c r="U182" s="36"/>
      <c r="V182" s="52"/>
      <c r="W182" s="38" t="s">
        <v>562</v>
      </c>
      <c r="X182" s="52"/>
      <c r="Z182" s="31"/>
      <c r="AA182" s="32"/>
    </row>
    <row r="183" spans="1:27" s="37" customFormat="1" ht="17.25" customHeight="1" outlineLevel="2" x14ac:dyDescent="0.25">
      <c r="A183" s="20" t="s">
        <v>178</v>
      </c>
      <c r="B183" s="20" t="s">
        <v>275</v>
      </c>
      <c r="C183" s="20"/>
      <c r="D183" s="21">
        <v>163602496</v>
      </c>
      <c r="E183" s="20" t="s">
        <v>145</v>
      </c>
      <c r="F183" s="20" t="s">
        <v>66</v>
      </c>
      <c r="G183" s="20" t="s">
        <v>376</v>
      </c>
      <c r="H183" s="20" t="s">
        <v>376</v>
      </c>
      <c r="I183" s="20"/>
      <c r="J183" s="20" t="s">
        <v>66</v>
      </c>
      <c r="K183" s="22">
        <f t="shared" si="8"/>
        <v>-10800000</v>
      </c>
      <c r="L183" s="34"/>
      <c r="M183" s="22">
        <v>-10800000</v>
      </c>
      <c r="N183" s="33"/>
      <c r="O183" s="34"/>
      <c r="P183" s="34"/>
      <c r="Q183" s="20"/>
      <c r="R183" s="20" t="s">
        <v>628</v>
      </c>
      <c r="S183" s="20" t="s">
        <v>168</v>
      </c>
      <c r="T183" s="26">
        <v>43553</v>
      </c>
      <c r="U183" s="36"/>
      <c r="V183" s="52"/>
      <c r="W183" s="34" t="s">
        <v>629</v>
      </c>
      <c r="X183" s="52"/>
      <c r="Z183" s="31"/>
      <c r="AA183" s="32"/>
    </row>
    <row r="184" spans="1:27" s="37" customFormat="1" ht="17.25" customHeight="1" outlineLevel="2" x14ac:dyDescent="0.25">
      <c r="A184" s="20" t="s">
        <v>178</v>
      </c>
      <c r="B184" s="20" t="s">
        <v>275</v>
      </c>
      <c r="C184" s="20"/>
      <c r="D184" s="21">
        <v>163602496</v>
      </c>
      <c r="E184" s="20" t="s">
        <v>145</v>
      </c>
      <c r="F184" s="20" t="s">
        <v>66</v>
      </c>
      <c r="G184" s="20" t="s">
        <v>586</v>
      </c>
      <c r="H184" s="20" t="s">
        <v>533</v>
      </c>
      <c r="I184" s="20"/>
      <c r="J184" s="20" t="s">
        <v>542</v>
      </c>
      <c r="K184" s="22">
        <f t="shared" si="8"/>
        <v>184500</v>
      </c>
      <c r="L184" s="34"/>
      <c r="M184" s="22">
        <v>184500</v>
      </c>
      <c r="N184" s="33"/>
      <c r="O184" s="34"/>
      <c r="P184" s="34"/>
      <c r="Q184" s="20"/>
      <c r="R184" s="20" t="s">
        <v>528</v>
      </c>
      <c r="S184" s="20" t="s">
        <v>168</v>
      </c>
      <c r="T184" s="26">
        <v>43473</v>
      </c>
      <c r="U184" s="36"/>
      <c r="V184" s="52">
        <v>34</v>
      </c>
      <c r="W184" s="38" t="s">
        <v>562</v>
      </c>
      <c r="X184" s="52"/>
      <c r="Z184" s="31"/>
      <c r="AA184" s="32"/>
    </row>
    <row r="185" spans="1:27" s="37" customFormat="1" ht="17.25" customHeight="1" outlineLevel="2" x14ac:dyDescent="0.25">
      <c r="A185" s="20" t="s">
        <v>178</v>
      </c>
      <c r="B185" s="20" t="s">
        <v>275</v>
      </c>
      <c r="C185" s="20"/>
      <c r="D185" s="21">
        <v>163602496</v>
      </c>
      <c r="E185" s="20" t="s">
        <v>145</v>
      </c>
      <c r="F185" s="20" t="s">
        <v>66</v>
      </c>
      <c r="G185" s="20" t="s">
        <v>617</v>
      </c>
      <c r="H185" s="20" t="s">
        <v>617</v>
      </c>
      <c r="I185" s="20"/>
      <c r="J185" s="58" t="s">
        <v>625</v>
      </c>
      <c r="K185" s="22">
        <f t="shared" si="8"/>
        <v>10800000</v>
      </c>
      <c r="M185" s="22">
        <v>10800000</v>
      </c>
      <c r="N185" s="33"/>
      <c r="O185" s="34"/>
      <c r="P185" s="34"/>
      <c r="Q185" s="20"/>
      <c r="R185" s="20" t="s">
        <v>628</v>
      </c>
      <c r="S185" s="20" t="s">
        <v>168</v>
      </c>
      <c r="T185" s="26">
        <v>43553</v>
      </c>
      <c r="U185" s="36"/>
      <c r="V185" s="52">
        <v>34</v>
      </c>
      <c r="W185" s="34" t="s">
        <v>629</v>
      </c>
      <c r="X185" s="52"/>
      <c r="Z185" s="31">
        <v>5049399</v>
      </c>
      <c r="AA185" s="32">
        <v>10800000</v>
      </c>
    </row>
    <row r="186" spans="1:27" s="37" customFormat="1" ht="17.25" customHeight="1" outlineLevel="2" x14ac:dyDescent="0.25">
      <c r="A186" s="20" t="s">
        <v>178</v>
      </c>
      <c r="B186" s="20" t="s">
        <v>275</v>
      </c>
      <c r="C186" s="20"/>
      <c r="D186" s="21">
        <v>163602496</v>
      </c>
      <c r="E186" s="20" t="s">
        <v>146</v>
      </c>
      <c r="F186" s="20" t="s">
        <v>67</v>
      </c>
      <c r="G186" s="20"/>
      <c r="H186" s="20"/>
      <c r="I186" s="20"/>
      <c r="J186" s="20" t="s">
        <v>68</v>
      </c>
      <c r="K186" s="22">
        <f t="shared" si="8"/>
        <v>8224880.9100000001</v>
      </c>
      <c r="L186" s="34"/>
      <c r="M186" s="50">
        <v>8224880.9100000001</v>
      </c>
      <c r="N186" s="33"/>
      <c r="O186" s="34"/>
      <c r="P186" s="34"/>
      <c r="Q186" s="20"/>
      <c r="R186" s="20" t="s">
        <v>315</v>
      </c>
      <c r="S186" s="20" t="s">
        <v>200</v>
      </c>
      <c r="T186" s="35">
        <v>42185</v>
      </c>
      <c r="U186" s="36"/>
      <c r="V186" s="52"/>
      <c r="W186" s="20"/>
      <c r="X186" s="52"/>
      <c r="Z186" s="31"/>
      <c r="AA186" s="32"/>
    </row>
    <row r="187" spans="1:27" ht="17.25" customHeight="1" outlineLevel="2" x14ac:dyDescent="0.25">
      <c r="A187" s="20" t="s">
        <v>178</v>
      </c>
      <c r="B187" s="20" t="s">
        <v>275</v>
      </c>
      <c r="C187" s="20"/>
      <c r="D187" s="21">
        <v>163602496</v>
      </c>
      <c r="E187" s="20" t="s">
        <v>146</v>
      </c>
      <c r="F187" s="20" t="s">
        <v>67</v>
      </c>
      <c r="G187" s="20"/>
      <c r="H187" s="20"/>
      <c r="I187" s="20"/>
      <c r="J187" s="20" t="s">
        <v>68</v>
      </c>
      <c r="K187" s="22">
        <f t="shared" si="8"/>
        <v>-5254880.91</v>
      </c>
      <c r="L187" s="24"/>
      <c r="M187" s="50">
        <v>-5254880.91</v>
      </c>
      <c r="N187" s="23"/>
      <c r="O187" s="24"/>
      <c r="P187" s="24"/>
      <c r="Q187" s="20"/>
      <c r="R187" s="20" t="s">
        <v>314</v>
      </c>
      <c r="S187" s="25" t="s">
        <v>168</v>
      </c>
      <c r="T187" s="35">
        <v>42485</v>
      </c>
      <c r="U187" s="27"/>
      <c r="V187" s="29"/>
      <c r="W187" s="25"/>
      <c r="X187" s="29"/>
      <c r="Z187" s="31"/>
      <c r="AA187" s="32"/>
    </row>
    <row r="188" spans="1:27" ht="17.25" customHeight="1" outlineLevel="2" x14ac:dyDescent="0.25">
      <c r="A188" s="20" t="s">
        <v>178</v>
      </c>
      <c r="B188" s="20" t="s">
        <v>275</v>
      </c>
      <c r="C188" s="20"/>
      <c r="D188" s="21">
        <v>163602496</v>
      </c>
      <c r="E188" s="20" t="s">
        <v>147</v>
      </c>
      <c r="F188" s="20" t="s">
        <v>69</v>
      </c>
      <c r="G188" s="20" t="s">
        <v>377</v>
      </c>
      <c r="H188" s="20" t="s">
        <v>377</v>
      </c>
      <c r="I188" s="20"/>
      <c r="J188" s="20" t="s">
        <v>70</v>
      </c>
      <c r="K188" s="22">
        <f t="shared" si="8"/>
        <v>22200000</v>
      </c>
      <c r="L188" s="24"/>
      <c r="M188" s="22">
        <v>22200000</v>
      </c>
      <c r="N188" s="23"/>
      <c r="O188" s="42" t="s">
        <v>206</v>
      </c>
      <c r="P188" s="42"/>
      <c r="Q188" s="20"/>
      <c r="R188" s="20" t="s">
        <v>315</v>
      </c>
      <c r="S188" s="25" t="s">
        <v>200</v>
      </c>
      <c r="T188" s="26">
        <v>42185</v>
      </c>
      <c r="U188" s="27"/>
      <c r="V188" s="29"/>
      <c r="W188" s="38" t="s">
        <v>567</v>
      </c>
      <c r="X188" s="29"/>
      <c r="Z188" s="31"/>
      <c r="AA188" s="32"/>
    </row>
    <row r="189" spans="1:27" ht="17.25" customHeight="1" outlineLevel="2" x14ac:dyDescent="0.25">
      <c r="A189" s="20" t="s">
        <v>178</v>
      </c>
      <c r="B189" s="20" t="s">
        <v>275</v>
      </c>
      <c r="C189" s="20"/>
      <c r="D189" s="21">
        <v>163602496</v>
      </c>
      <c r="E189" s="20" t="s">
        <v>147</v>
      </c>
      <c r="F189" s="20" t="s">
        <v>69</v>
      </c>
      <c r="G189" s="20" t="s">
        <v>377</v>
      </c>
      <c r="H189" s="20" t="s">
        <v>117</v>
      </c>
      <c r="I189" s="20"/>
      <c r="J189" s="20" t="s">
        <v>118</v>
      </c>
      <c r="K189" s="22">
        <f t="shared" si="8"/>
        <v>1720647</v>
      </c>
      <c r="L189" s="24"/>
      <c r="M189" s="22">
        <v>1720647</v>
      </c>
      <c r="N189" s="23"/>
      <c r="O189" s="42" t="s">
        <v>206</v>
      </c>
      <c r="P189" s="24"/>
      <c r="Q189" s="20" t="s">
        <v>668</v>
      </c>
      <c r="R189" s="20" t="s">
        <v>315</v>
      </c>
      <c r="S189" s="25" t="s">
        <v>200</v>
      </c>
      <c r="T189" s="26">
        <v>42185</v>
      </c>
      <c r="U189" s="27"/>
      <c r="V189" s="29">
        <v>34</v>
      </c>
      <c r="W189" s="20" t="s">
        <v>495</v>
      </c>
      <c r="X189" s="52" t="s">
        <v>539</v>
      </c>
      <c r="Z189" s="31"/>
      <c r="AA189" s="32"/>
    </row>
    <row r="190" spans="1:27" ht="17.25" customHeight="1" outlineLevel="2" x14ac:dyDescent="0.25">
      <c r="A190" s="20" t="s">
        <v>178</v>
      </c>
      <c r="B190" s="20" t="s">
        <v>275</v>
      </c>
      <c r="C190" s="20"/>
      <c r="D190" s="21">
        <v>163602496</v>
      </c>
      <c r="E190" s="20" t="s">
        <v>147</v>
      </c>
      <c r="F190" s="20" t="s">
        <v>69</v>
      </c>
      <c r="G190" s="20" t="s">
        <v>377</v>
      </c>
      <c r="H190" s="20" t="s">
        <v>117</v>
      </c>
      <c r="I190" s="20"/>
      <c r="J190" s="20" t="s">
        <v>118</v>
      </c>
      <c r="K190" s="22">
        <f t="shared" si="8"/>
        <v>2580970.5</v>
      </c>
      <c r="L190" s="24"/>
      <c r="M190" s="22">
        <v>2580970.5</v>
      </c>
      <c r="N190" s="23"/>
      <c r="O190" s="42" t="s">
        <v>206</v>
      </c>
      <c r="P190" s="24"/>
      <c r="Q190" s="20" t="s">
        <v>668</v>
      </c>
      <c r="R190" s="20" t="s">
        <v>486</v>
      </c>
      <c r="S190" s="25" t="s">
        <v>168</v>
      </c>
      <c r="T190" s="26">
        <v>43318</v>
      </c>
      <c r="U190" s="27"/>
      <c r="V190" s="29">
        <v>34</v>
      </c>
      <c r="W190" s="20" t="s">
        <v>495</v>
      </c>
      <c r="X190" s="52" t="s">
        <v>539</v>
      </c>
      <c r="Z190" s="31"/>
      <c r="AA190" s="32"/>
    </row>
    <row r="191" spans="1:27" ht="17.25" customHeight="1" outlineLevel="2" x14ac:dyDescent="0.25">
      <c r="A191" s="20" t="s">
        <v>178</v>
      </c>
      <c r="B191" s="20" t="s">
        <v>275</v>
      </c>
      <c r="C191" s="20">
        <v>1090211</v>
      </c>
      <c r="D191" s="21">
        <v>163602496</v>
      </c>
      <c r="E191" s="20" t="s">
        <v>147</v>
      </c>
      <c r="F191" s="20" t="s">
        <v>69</v>
      </c>
      <c r="G191" s="20" t="s">
        <v>377</v>
      </c>
      <c r="H191" s="20" t="s">
        <v>117</v>
      </c>
      <c r="I191" s="20"/>
      <c r="J191" s="20" t="s">
        <v>538</v>
      </c>
      <c r="K191" s="22">
        <f t="shared" si="8"/>
        <v>3256639.2</v>
      </c>
      <c r="L191" s="24"/>
      <c r="M191" s="22">
        <v>3256639.2</v>
      </c>
      <c r="N191" s="23"/>
      <c r="O191" s="42" t="s">
        <v>206</v>
      </c>
      <c r="P191" s="24"/>
      <c r="Q191" s="20" t="s">
        <v>667</v>
      </c>
      <c r="R191" s="20" t="s">
        <v>528</v>
      </c>
      <c r="S191" s="25" t="s">
        <v>168</v>
      </c>
      <c r="T191" s="26">
        <v>43473</v>
      </c>
      <c r="U191" s="27"/>
      <c r="V191" s="29">
        <v>34</v>
      </c>
      <c r="W191" s="20" t="s">
        <v>495</v>
      </c>
      <c r="X191" s="52" t="s">
        <v>539</v>
      </c>
      <c r="Z191" s="31">
        <v>5034904</v>
      </c>
      <c r="AA191" s="32">
        <v>2497495.2000000002</v>
      </c>
    </row>
    <row r="192" spans="1:27" ht="17.25" customHeight="1" outlineLevel="2" x14ac:dyDescent="0.25">
      <c r="A192" s="20" t="s">
        <v>178</v>
      </c>
      <c r="B192" s="20" t="s">
        <v>275</v>
      </c>
      <c r="C192" s="20"/>
      <c r="D192" s="21">
        <v>163602496</v>
      </c>
      <c r="E192" s="20" t="s">
        <v>148</v>
      </c>
      <c r="F192" s="20" t="s">
        <v>71</v>
      </c>
      <c r="G192" s="20" t="s">
        <v>376</v>
      </c>
      <c r="H192" s="20" t="s">
        <v>376</v>
      </c>
      <c r="I192" s="20"/>
      <c r="J192" s="20" t="s">
        <v>72</v>
      </c>
      <c r="K192" s="22">
        <f t="shared" si="8"/>
        <v>39358041.600000001</v>
      </c>
      <c r="L192" s="24"/>
      <c r="M192" s="22">
        <v>39358041.600000001</v>
      </c>
      <c r="N192" s="23"/>
      <c r="O192" s="24"/>
      <c r="P192" s="24"/>
      <c r="Q192" s="20"/>
      <c r="R192" s="20" t="s">
        <v>315</v>
      </c>
      <c r="S192" s="25" t="s">
        <v>200</v>
      </c>
      <c r="T192" s="26">
        <v>42185</v>
      </c>
      <c r="U192" s="27"/>
      <c r="V192" s="29">
        <v>40</v>
      </c>
      <c r="W192" s="38" t="s">
        <v>454</v>
      </c>
      <c r="X192" s="29" t="s">
        <v>570</v>
      </c>
      <c r="Z192" s="31">
        <v>5041737</v>
      </c>
      <c r="AA192" s="32">
        <v>161820439.38999999</v>
      </c>
    </row>
    <row r="193" spans="1:27" ht="17.25" customHeight="1" outlineLevel="2" x14ac:dyDescent="0.25">
      <c r="A193" s="20" t="s">
        <v>178</v>
      </c>
      <c r="B193" s="20" t="s">
        <v>275</v>
      </c>
      <c r="C193" s="20"/>
      <c r="D193" s="21">
        <v>163602496</v>
      </c>
      <c r="E193" s="20" t="s">
        <v>148</v>
      </c>
      <c r="F193" s="20" t="s">
        <v>71</v>
      </c>
      <c r="G193" s="20" t="s">
        <v>376</v>
      </c>
      <c r="H193" s="20" t="s">
        <v>376</v>
      </c>
      <c r="I193" s="20">
        <v>390375</v>
      </c>
      <c r="J193" s="20" t="s">
        <v>72</v>
      </c>
      <c r="K193" s="22">
        <f t="shared" si="8"/>
        <v>2056723.2307999972</v>
      </c>
      <c r="L193" s="24"/>
      <c r="M193" s="22">
        <v>2056723.2307999972</v>
      </c>
      <c r="N193" s="23"/>
      <c r="O193" s="24"/>
      <c r="P193" s="24"/>
      <c r="Q193" s="20"/>
      <c r="R193" s="20" t="s">
        <v>433</v>
      </c>
      <c r="S193" s="25" t="s">
        <v>200</v>
      </c>
      <c r="T193" s="26">
        <v>43139</v>
      </c>
      <c r="U193" s="27"/>
      <c r="V193" s="29">
        <v>40</v>
      </c>
      <c r="W193" s="38" t="s">
        <v>454</v>
      </c>
      <c r="X193" s="29" t="s">
        <v>570</v>
      </c>
      <c r="Z193" s="31">
        <v>5041737</v>
      </c>
      <c r="AA193" s="32"/>
    </row>
    <row r="194" spans="1:27" ht="17.25" customHeight="1" outlineLevel="2" x14ac:dyDescent="0.25">
      <c r="A194" s="20" t="s">
        <v>178</v>
      </c>
      <c r="B194" s="20" t="s">
        <v>275</v>
      </c>
      <c r="C194" s="20"/>
      <c r="D194" s="21">
        <v>163602496</v>
      </c>
      <c r="E194" s="20" t="s">
        <v>148</v>
      </c>
      <c r="F194" s="20" t="s">
        <v>71</v>
      </c>
      <c r="G194" s="20" t="s">
        <v>211</v>
      </c>
      <c r="H194" s="20" t="s">
        <v>73</v>
      </c>
      <c r="I194" s="20"/>
      <c r="J194" s="20" t="s">
        <v>74</v>
      </c>
      <c r="K194" s="22">
        <f t="shared" si="8"/>
        <v>1500000</v>
      </c>
      <c r="L194" s="24"/>
      <c r="M194" s="22">
        <v>1500000</v>
      </c>
      <c r="N194" s="23"/>
      <c r="O194" s="24"/>
      <c r="P194" s="24"/>
      <c r="Q194" s="20"/>
      <c r="R194" s="20" t="s">
        <v>315</v>
      </c>
      <c r="S194" s="25" t="s">
        <v>200</v>
      </c>
      <c r="T194" s="26">
        <v>42185</v>
      </c>
      <c r="U194" s="27"/>
      <c r="V194" s="29"/>
      <c r="W194" s="25"/>
      <c r="X194" s="29"/>
      <c r="Z194" s="31"/>
      <c r="AA194" s="32"/>
    </row>
    <row r="195" spans="1:27" ht="17.25" customHeight="1" outlineLevel="2" x14ac:dyDescent="0.25">
      <c r="A195" s="20" t="s">
        <v>178</v>
      </c>
      <c r="B195" s="20" t="s">
        <v>275</v>
      </c>
      <c r="C195" s="20"/>
      <c r="D195" s="21">
        <v>163602496</v>
      </c>
      <c r="E195" s="20" t="s">
        <v>148</v>
      </c>
      <c r="F195" s="20" t="s">
        <v>71</v>
      </c>
      <c r="G195" s="20" t="s">
        <v>211</v>
      </c>
      <c r="H195" s="20" t="s">
        <v>73</v>
      </c>
      <c r="I195" s="20"/>
      <c r="J195" s="20" t="s">
        <v>74</v>
      </c>
      <c r="K195" s="22">
        <f t="shared" si="8"/>
        <v>-1500000</v>
      </c>
      <c r="L195" s="24"/>
      <c r="M195" s="22">
        <v>-1500000</v>
      </c>
      <c r="N195" s="23"/>
      <c r="O195" s="24"/>
      <c r="P195" s="24"/>
      <c r="Q195" s="20"/>
      <c r="R195" s="20" t="s">
        <v>433</v>
      </c>
      <c r="S195" s="25" t="s">
        <v>200</v>
      </c>
      <c r="T195" s="26">
        <v>43139</v>
      </c>
      <c r="U195" s="27"/>
      <c r="V195" s="29"/>
      <c r="W195" s="25"/>
      <c r="X195" s="29"/>
      <c r="Z195" s="31"/>
      <c r="AA195" s="32"/>
    </row>
    <row r="196" spans="1:27" ht="17.25" customHeight="1" outlineLevel="2" x14ac:dyDescent="0.25">
      <c r="A196" s="20" t="s">
        <v>178</v>
      </c>
      <c r="B196" s="20" t="s">
        <v>275</v>
      </c>
      <c r="C196" s="20"/>
      <c r="D196" s="21">
        <v>163602496</v>
      </c>
      <c r="E196" s="20" t="s">
        <v>148</v>
      </c>
      <c r="F196" s="20" t="s">
        <v>71</v>
      </c>
      <c r="G196" s="20" t="s">
        <v>376</v>
      </c>
      <c r="H196" s="20" t="s">
        <v>20</v>
      </c>
      <c r="I196" s="20">
        <v>390375</v>
      </c>
      <c r="J196" s="20" t="s">
        <v>75</v>
      </c>
      <c r="K196" s="22">
        <f t="shared" si="8"/>
        <v>2758000</v>
      </c>
      <c r="L196" s="24"/>
      <c r="M196" s="50">
        <v>2758000</v>
      </c>
      <c r="N196" s="23"/>
      <c r="O196" s="24"/>
      <c r="P196" s="24"/>
      <c r="Q196" s="20"/>
      <c r="R196" s="20" t="s">
        <v>315</v>
      </c>
      <c r="S196" s="25" t="s">
        <v>200</v>
      </c>
      <c r="T196" s="26">
        <v>42185</v>
      </c>
      <c r="U196" s="27"/>
      <c r="V196" s="29">
        <v>40</v>
      </c>
      <c r="W196" s="38" t="s">
        <v>454</v>
      </c>
      <c r="X196" s="29" t="s">
        <v>570</v>
      </c>
      <c r="Z196" s="31"/>
      <c r="AA196" s="32"/>
    </row>
    <row r="197" spans="1:27" ht="17.25" customHeight="1" outlineLevel="2" x14ac:dyDescent="0.25">
      <c r="A197" s="20" t="s">
        <v>178</v>
      </c>
      <c r="B197" s="20" t="s">
        <v>275</v>
      </c>
      <c r="C197" s="20"/>
      <c r="D197" s="21">
        <v>163602496</v>
      </c>
      <c r="E197" s="20" t="s">
        <v>148</v>
      </c>
      <c r="F197" s="20" t="s">
        <v>71</v>
      </c>
      <c r="G197" s="20" t="s">
        <v>376</v>
      </c>
      <c r="H197" s="20" t="s">
        <v>20</v>
      </c>
      <c r="I197" s="20"/>
      <c r="J197" s="20" t="s">
        <v>436</v>
      </c>
      <c r="K197" s="22">
        <f t="shared" si="8"/>
        <v>4478413.17</v>
      </c>
      <c r="L197" s="24"/>
      <c r="M197" s="50">
        <v>4478413.17</v>
      </c>
      <c r="N197" s="23"/>
      <c r="O197" s="24"/>
      <c r="P197" s="24"/>
      <c r="Q197" s="20"/>
      <c r="R197" s="20" t="s">
        <v>433</v>
      </c>
      <c r="S197" s="25" t="s">
        <v>200</v>
      </c>
      <c r="T197" s="26">
        <v>43139</v>
      </c>
      <c r="U197" s="27"/>
      <c r="V197" s="39" t="s">
        <v>673</v>
      </c>
      <c r="W197" s="38" t="s">
        <v>454</v>
      </c>
      <c r="X197" s="39" t="s">
        <v>674</v>
      </c>
      <c r="Z197" s="31"/>
      <c r="AA197" s="32"/>
    </row>
    <row r="198" spans="1:27" ht="17.25" customHeight="1" outlineLevel="2" x14ac:dyDescent="0.25">
      <c r="A198" s="20" t="s">
        <v>178</v>
      </c>
      <c r="B198" s="20" t="s">
        <v>275</v>
      </c>
      <c r="C198" s="20"/>
      <c r="D198" s="21">
        <v>163602496</v>
      </c>
      <c r="E198" s="20" t="s">
        <v>148</v>
      </c>
      <c r="F198" s="20" t="s">
        <v>71</v>
      </c>
      <c r="G198" s="20" t="s">
        <v>376</v>
      </c>
      <c r="H198" s="20" t="s">
        <v>20</v>
      </c>
      <c r="I198" s="77"/>
      <c r="J198" s="20" t="s">
        <v>72</v>
      </c>
      <c r="K198" s="22">
        <f t="shared" si="8"/>
        <v>133734640.16</v>
      </c>
      <c r="L198" s="24"/>
      <c r="M198" s="50">
        <v>133734640.16</v>
      </c>
      <c r="N198" s="23"/>
      <c r="O198" s="24"/>
      <c r="P198" s="24"/>
      <c r="Q198" s="20"/>
      <c r="R198" s="20" t="s">
        <v>528</v>
      </c>
      <c r="S198" s="25" t="s">
        <v>168</v>
      </c>
      <c r="T198" s="26">
        <v>43473</v>
      </c>
      <c r="U198" s="27"/>
      <c r="V198" s="29">
        <v>40</v>
      </c>
      <c r="W198" s="38" t="s">
        <v>454</v>
      </c>
      <c r="X198" s="29" t="s">
        <v>570</v>
      </c>
      <c r="Z198" s="31">
        <v>5041737</v>
      </c>
      <c r="AA198" s="32"/>
    </row>
    <row r="199" spans="1:27" ht="17.25" customHeight="1" outlineLevel="2" x14ac:dyDescent="0.25">
      <c r="A199" s="20" t="s">
        <v>178</v>
      </c>
      <c r="B199" s="20" t="s">
        <v>275</v>
      </c>
      <c r="C199" s="20"/>
      <c r="D199" s="21">
        <v>163602496</v>
      </c>
      <c r="E199" s="20" t="s">
        <v>149</v>
      </c>
      <c r="F199" s="20" t="s">
        <v>76</v>
      </c>
      <c r="G199" s="20" t="s">
        <v>377</v>
      </c>
      <c r="H199" s="20" t="s">
        <v>377</v>
      </c>
      <c r="J199" s="20" t="s">
        <v>77</v>
      </c>
      <c r="K199" s="22">
        <f t="shared" si="8"/>
        <v>4900000</v>
      </c>
      <c r="L199" s="24"/>
      <c r="M199" s="22">
        <v>4900000</v>
      </c>
      <c r="N199" s="23"/>
      <c r="O199" s="24"/>
      <c r="P199" s="24"/>
      <c r="Q199" s="20"/>
      <c r="R199" s="20" t="s">
        <v>315</v>
      </c>
      <c r="S199" s="25" t="s">
        <v>200</v>
      </c>
      <c r="T199" s="26">
        <v>42185</v>
      </c>
      <c r="U199" s="27"/>
      <c r="V199" s="29"/>
      <c r="W199" s="38" t="s">
        <v>567</v>
      </c>
      <c r="X199" s="29"/>
      <c r="Z199" s="31"/>
      <c r="AA199" s="32"/>
    </row>
    <row r="200" spans="1:27" ht="17.25" customHeight="1" outlineLevel="2" x14ac:dyDescent="0.25">
      <c r="A200" s="20" t="s">
        <v>178</v>
      </c>
      <c r="B200" s="20" t="s">
        <v>275</v>
      </c>
      <c r="C200" s="20"/>
      <c r="D200" s="21">
        <v>163602496</v>
      </c>
      <c r="E200" s="20" t="s">
        <v>140</v>
      </c>
      <c r="F200" s="20" t="s">
        <v>55</v>
      </c>
      <c r="G200" s="20" t="s">
        <v>522</v>
      </c>
      <c r="H200" s="20" t="s">
        <v>180</v>
      </c>
      <c r="I200" s="20"/>
      <c r="J200" s="20" t="s">
        <v>56</v>
      </c>
      <c r="K200" s="22">
        <f t="shared" si="8"/>
        <v>300000</v>
      </c>
      <c r="L200" s="24"/>
      <c r="M200" s="22">
        <v>300000</v>
      </c>
      <c r="N200" s="23"/>
      <c r="O200" s="24"/>
      <c r="P200" s="24"/>
      <c r="Q200" s="20"/>
      <c r="R200" s="20" t="s">
        <v>315</v>
      </c>
      <c r="S200" s="25" t="s">
        <v>200</v>
      </c>
      <c r="T200" s="26">
        <v>42185</v>
      </c>
      <c r="U200" s="27"/>
      <c r="V200" s="29"/>
      <c r="W200" s="38" t="s">
        <v>567</v>
      </c>
      <c r="X200" s="29"/>
      <c r="Z200" s="31"/>
      <c r="AA200" s="32"/>
    </row>
    <row r="201" spans="1:27" ht="17.25" customHeight="1" outlineLevel="2" x14ac:dyDescent="0.25">
      <c r="A201" s="20" t="s">
        <v>178</v>
      </c>
      <c r="B201" s="20" t="s">
        <v>275</v>
      </c>
      <c r="C201" s="20"/>
      <c r="D201" s="21">
        <v>163602496</v>
      </c>
      <c r="E201" s="20" t="s">
        <v>140</v>
      </c>
      <c r="F201" s="20" t="s">
        <v>55</v>
      </c>
      <c r="G201" s="20" t="s">
        <v>522</v>
      </c>
      <c r="H201" s="20" t="s">
        <v>78</v>
      </c>
      <c r="I201" s="20"/>
      <c r="J201" s="20" t="s">
        <v>79</v>
      </c>
      <c r="K201" s="22">
        <f t="shared" si="8"/>
        <v>500000</v>
      </c>
      <c r="L201" s="24"/>
      <c r="M201" s="22">
        <v>500000</v>
      </c>
      <c r="N201" s="23"/>
      <c r="O201" s="24"/>
      <c r="P201" s="24"/>
      <c r="Q201" s="20"/>
      <c r="R201" s="20" t="s">
        <v>315</v>
      </c>
      <c r="S201" s="25" t="s">
        <v>200</v>
      </c>
      <c r="T201" s="26">
        <v>42185</v>
      </c>
      <c r="U201" s="27"/>
      <c r="V201" s="29"/>
      <c r="W201" s="38"/>
      <c r="X201" s="29"/>
      <c r="Z201" s="31"/>
      <c r="AA201" s="32"/>
    </row>
    <row r="202" spans="1:27" ht="17.25" customHeight="1" outlineLevel="2" x14ac:dyDescent="0.25">
      <c r="A202" s="20" t="s">
        <v>178</v>
      </c>
      <c r="B202" s="20" t="s">
        <v>275</v>
      </c>
      <c r="C202" s="20"/>
      <c r="D202" s="21">
        <v>163602496</v>
      </c>
      <c r="E202" s="20" t="s">
        <v>140</v>
      </c>
      <c r="F202" s="20" t="s">
        <v>55</v>
      </c>
      <c r="G202" s="20" t="s">
        <v>522</v>
      </c>
      <c r="H202" s="20" t="s">
        <v>78</v>
      </c>
      <c r="I202" s="20"/>
      <c r="J202" s="20" t="s">
        <v>79</v>
      </c>
      <c r="K202" s="22">
        <f t="shared" si="8"/>
        <v>-500000</v>
      </c>
      <c r="L202" s="24"/>
      <c r="M202" s="22">
        <v>-500000</v>
      </c>
      <c r="N202" s="23"/>
      <c r="O202" s="24"/>
      <c r="P202" s="24"/>
      <c r="Q202" s="20"/>
      <c r="R202" s="20" t="s">
        <v>528</v>
      </c>
      <c r="S202" s="25" t="s">
        <v>168</v>
      </c>
      <c r="T202" s="26">
        <v>43473</v>
      </c>
      <c r="U202" s="27"/>
      <c r="V202" s="29"/>
      <c r="W202" s="38"/>
      <c r="X202" s="29"/>
      <c r="Z202" s="31"/>
      <c r="AA202" s="32"/>
    </row>
    <row r="203" spans="1:27" ht="17.25" customHeight="1" outlineLevel="2" x14ac:dyDescent="0.25">
      <c r="A203" s="20" t="s">
        <v>178</v>
      </c>
      <c r="B203" s="20" t="s">
        <v>275</v>
      </c>
      <c r="C203" s="20">
        <v>1090211</v>
      </c>
      <c r="D203" s="21">
        <v>163602496</v>
      </c>
      <c r="E203" s="20" t="s">
        <v>140</v>
      </c>
      <c r="F203" s="20" t="s">
        <v>55</v>
      </c>
      <c r="G203" s="20" t="s">
        <v>522</v>
      </c>
      <c r="H203" s="20" t="s">
        <v>78</v>
      </c>
      <c r="I203" s="20"/>
      <c r="J203" s="20" t="s">
        <v>80</v>
      </c>
      <c r="K203" s="22">
        <f t="shared" si="8"/>
        <v>300000</v>
      </c>
      <c r="L203" s="24"/>
      <c r="M203" s="22">
        <v>300000</v>
      </c>
      <c r="N203" s="23"/>
      <c r="O203" s="24"/>
      <c r="P203" s="24"/>
      <c r="Q203" s="20"/>
      <c r="R203" s="20" t="s">
        <v>315</v>
      </c>
      <c r="S203" s="25" t="s">
        <v>200</v>
      </c>
      <c r="T203" s="26">
        <v>42185</v>
      </c>
      <c r="U203" s="27"/>
      <c r="V203" s="29" t="s">
        <v>805</v>
      </c>
      <c r="W203" s="38" t="s">
        <v>637</v>
      </c>
      <c r="X203" s="29"/>
      <c r="Z203" s="31">
        <v>5076736</v>
      </c>
      <c r="AA203" s="32">
        <v>358484</v>
      </c>
    </row>
    <row r="204" spans="1:27" ht="17.25" customHeight="1" outlineLevel="2" x14ac:dyDescent="0.25">
      <c r="A204" s="20" t="s">
        <v>178</v>
      </c>
      <c r="B204" s="20" t="s">
        <v>275</v>
      </c>
      <c r="C204" s="20"/>
      <c r="D204" s="21">
        <v>163602496</v>
      </c>
      <c r="E204" s="20" t="s">
        <v>141</v>
      </c>
      <c r="F204" s="20" t="s">
        <v>57</v>
      </c>
      <c r="G204" s="20" t="s">
        <v>382</v>
      </c>
      <c r="H204" s="20" t="s">
        <v>44</v>
      </c>
      <c r="I204" s="20"/>
      <c r="J204" s="20" t="s">
        <v>57</v>
      </c>
      <c r="K204" s="22">
        <f t="shared" si="8"/>
        <v>4750000</v>
      </c>
      <c r="L204" s="24"/>
      <c r="M204" s="22">
        <v>4750000</v>
      </c>
      <c r="N204" s="23"/>
      <c r="O204" s="24"/>
      <c r="P204" s="24"/>
      <c r="Q204" s="20"/>
      <c r="R204" s="20" t="s">
        <v>315</v>
      </c>
      <c r="S204" s="25" t="s">
        <v>200</v>
      </c>
      <c r="T204" s="26">
        <v>42185</v>
      </c>
      <c r="U204" s="27"/>
      <c r="V204" s="29"/>
      <c r="W204" s="38" t="s">
        <v>633</v>
      </c>
      <c r="X204" s="29"/>
      <c r="Z204" s="31"/>
      <c r="AA204" s="32"/>
    </row>
    <row r="205" spans="1:27" ht="17.25" customHeight="1" outlineLevel="2" x14ac:dyDescent="0.25">
      <c r="A205" s="20" t="s">
        <v>178</v>
      </c>
      <c r="B205" s="20" t="s">
        <v>275</v>
      </c>
      <c r="C205" s="20"/>
      <c r="D205" s="21">
        <v>163602496</v>
      </c>
      <c r="E205" s="20" t="s">
        <v>142</v>
      </c>
      <c r="F205" s="20" t="s">
        <v>58</v>
      </c>
      <c r="G205" s="20" t="s">
        <v>29</v>
      </c>
      <c r="H205" s="20" t="s">
        <v>59</v>
      </c>
      <c r="I205" s="20"/>
      <c r="J205" s="20" t="s">
        <v>60</v>
      </c>
      <c r="K205" s="22">
        <f t="shared" si="8"/>
        <v>4000000</v>
      </c>
      <c r="L205" s="24"/>
      <c r="M205" s="22">
        <v>4000000</v>
      </c>
      <c r="N205" s="23"/>
      <c r="O205" s="42" t="s">
        <v>524</v>
      </c>
      <c r="P205" s="24"/>
      <c r="Q205" s="20"/>
      <c r="R205" s="20" t="s">
        <v>315</v>
      </c>
      <c r="S205" s="25" t="s">
        <v>200</v>
      </c>
      <c r="T205" s="26">
        <v>42185</v>
      </c>
      <c r="U205" s="27"/>
      <c r="V205" s="29"/>
      <c r="W205" s="38" t="s">
        <v>636</v>
      </c>
      <c r="X205" s="29"/>
      <c r="Z205" s="31"/>
      <c r="AA205" s="32"/>
    </row>
    <row r="206" spans="1:27" ht="17.25" customHeight="1" outlineLevel="2" x14ac:dyDescent="0.25">
      <c r="A206" s="20" t="s">
        <v>178</v>
      </c>
      <c r="B206" s="20" t="s">
        <v>275</v>
      </c>
      <c r="C206" s="20"/>
      <c r="D206" s="21">
        <v>163602496</v>
      </c>
      <c r="E206" s="20" t="s">
        <v>143</v>
      </c>
      <c r="F206" s="20" t="s">
        <v>61</v>
      </c>
      <c r="G206" s="20" t="s">
        <v>383</v>
      </c>
      <c r="H206" s="20" t="s">
        <v>62</v>
      </c>
      <c r="I206" s="20"/>
      <c r="J206" s="20" t="s">
        <v>63</v>
      </c>
      <c r="K206" s="22">
        <f t="shared" si="8"/>
        <v>3000000</v>
      </c>
      <c r="L206" s="24"/>
      <c r="M206" s="22">
        <v>3000000</v>
      </c>
      <c r="N206" s="23"/>
      <c r="O206" s="24"/>
      <c r="P206" s="24"/>
      <c r="Q206" s="20"/>
      <c r="R206" s="20" t="s">
        <v>315</v>
      </c>
      <c r="S206" s="25" t="s">
        <v>200</v>
      </c>
      <c r="T206" s="26">
        <v>42185</v>
      </c>
      <c r="U206" s="27"/>
      <c r="V206" s="39" t="s">
        <v>519</v>
      </c>
      <c r="W206" s="25" t="s">
        <v>404</v>
      </c>
      <c r="X206" s="39" t="s">
        <v>520</v>
      </c>
      <c r="Z206" s="31">
        <v>5032871</v>
      </c>
      <c r="AA206" s="32">
        <v>5054394.5</v>
      </c>
    </row>
    <row r="207" spans="1:27" s="37" customFormat="1" ht="17.25" customHeight="1" outlineLevel="2" x14ac:dyDescent="0.25">
      <c r="A207" s="20" t="s">
        <v>178</v>
      </c>
      <c r="B207" s="20" t="s">
        <v>275</v>
      </c>
      <c r="C207" s="20"/>
      <c r="D207" s="21">
        <v>163602496</v>
      </c>
      <c r="E207" s="20" t="s">
        <v>143</v>
      </c>
      <c r="F207" s="20" t="s">
        <v>61</v>
      </c>
      <c r="G207" s="20" t="s">
        <v>383</v>
      </c>
      <c r="H207" s="20" t="s">
        <v>62</v>
      </c>
      <c r="I207" s="20"/>
      <c r="J207" s="20" t="s">
        <v>63</v>
      </c>
      <c r="K207" s="22">
        <f t="shared" si="8"/>
        <v>4440000</v>
      </c>
      <c r="L207" s="34"/>
      <c r="M207" s="22">
        <v>4440000</v>
      </c>
      <c r="N207" s="33"/>
      <c r="O207" s="34"/>
      <c r="P207" s="34"/>
      <c r="Q207" s="20"/>
      <c r="R207" s="20" t="s">
        <v>398</v>
      </c>
      <c r="S207" s="20" t="s">
        <v>168</v>
      </c>
      <c r="T207" s="35">
        <v>43061</v>
      </c>
      <c r="U207" s="36"/>
      <c r="V207" s="39" t="s">
        <v>519</v>
      </c>
      <c r="W207" s="20" t="s">
        <v>404</v>
      </c>
      <c r="X207" s="39" t="s">
        <v>520</v>
      </c>
      <c r="Z207" s="31">
        <v>5032871</v>
      </c>
      <c r="AA207" s="32"/>
    </row>
    <row r="208" spans="1:27" ht="17.25" customHeight="1" outlineLevel="2" x14ac:dyDescent="0.25">
      <c r="A208" s="20" t="s">
        <v>178</v>
      </c>
      <c r="B208" s="20" t="s">
        <v>275</v>
      </c>
      <c r="C208" s="20"/>
      <c r="D208" s="21">
        <v>163602496</v>
      </c>
      <c r="E208" s="20" t="s">
        <v>186</v>
      </c>
      <c r="F208" s="20" t="s">
        <v>187</v>
      </c>
      <c r="G208" s="20" t="s">
        <v>12</v>
      </c>
      <c r="H208" s="20" t="s">
        <v>183</v>
      </c>
      <c r="I208" s="20"/>
      <c r="J208" s="20" t="s">
        <v>187</v>
      </c>
      <c r="K208" s="22">
        <f t="shared" si="8"/>
        <v>300000</v>
      </c>
      <c r="L208" s="24"/>
      <c r="M208" s="22">
        <v>300000</v>
      </c>
      <c r="N208" s="23"/>
      <c r="O208" s="24"/>
      <c r="P208" s="24"/>
      <c r="Q208" s="20"/>
      <c r="R208" s="20" t="s">
        <v>316</v>
      </c>
      <c r="S208" s="25" t="s">
        <v>168</v>
      </c>
      <c r="T208" s="26">
        <v>42382</v>
      </c>
      <c r="U208" s="27"/>
      <c r="V208" s="29"/>
      <c r="W208" s="25"/>
      <c r="X208" s="29"/>
      <c r="Z208" s="31"/>
      <c r="AA208" s="32"/>
    </row>
    <row r="209" spans="1:29" ht="17.25" customHeight="1" outlineLevel="2" x14ac:dyDescent="0.25">
      <c r="A209" s="36" t="s">
        <v>178</v>
      </c>
      <c r="B209" s="20" t="s">
        <v>275</v>
      </c>
      <c r="C209" s="20"/>
      <c r="D209" s="21">
        <v>163602496</v>
      </c>
      <c r="E209" s="20" t="s">
        <v>186</v>
      </c>
      <c r="F209" s="20" t="s">
        <v>187</v>
      </c>
      <c r="G209" s="20" t="s">
        <v>12</v>
      </c>
      <c r="H209" s="20" t="s">
        <v>183</v>
      </c>
      <c r="I209" s="20"/>
      <c r="J209" s="20" t="s">
        <v>187</v>
      </c>
      <c r="K209" s="22">
        <f t="shared" si="8"/>
        <v>-300000</v>
      </c>
      <c r="L209" s="24"/>
      <c r="M209" s="22">
        <v>-300000</v>
      </c>
      <c r="N209" s="23"/>
      <c r="O209" s="24"/>
      <c r="P209" s="24"/>
      <c r="Q209" s="20" t="s">
        <v>323</v>
      </c>
      <c r="R209" s="20" t="s">
        <v>314</v>
      </c>
      <c r="S209" s="25" t="s">
        <v>168</v>
      </c>
      <c r="T209" s="35">
        <v>42485</v>
      </c>
      <c r="U209" s="27"/>
      <c r="V209" s="29"/>
      <c r="W209" s="25"/>
      <c r="X209" s="29"/>
      <c r="Z209" s="31"/>
      <c r="AA209" s="32"/>
    </row>
    <row r="210" spans="1:29" ht="17.25" customHeight="1" outlineLevel="2" x14ac:dyDescent="0.25">
      <c r="A210" s="20" t="s">
        <v>178</v>
      </c>
      <c r="B210" s="20" t="s">
        <v>275</v>
      </c>
      <c r="C210" s="20"/>
      <c r="D210" s="21">
        <v>163602496</v>
      </c>
      <c r="E210" s="20" t="s">
        <v>230</v>
      </c>
      <c r="F210" s="20" t="s">
        <v>231</v>
      </c>
      <c r="G210" s="20" t="s">
        <v>312</v>
      </c>
      <c r="H210" s="20" t="s">
        <v>233</v>
      </c>
      <c r="I210" s="20"/>
      <c r="J210" s="20" t="s">
        <v>232</v>
      </c>
      <c r="K210" s="22">
        <f t="shared" si="8"/>
        <v>3500000</v>
      </c>
      <c r="L210" s="24"/>
      <c r="M210" s="80">
        <v>3500000</v>
      </c>
      <c r="N210" s="23"/>
      <c r="O210" s="24"/>
      <c r="P210" s="24"/>
      <c r="Q210" s="20"/>
      <c r="R210" s="20" t="s">
        <v>314</v>
      </c>
      <c r="S210" s="25" t="s">
        <v>168</v>
      </c>
      <c r="T210" s="35">
        <v>42485</v>
      </c>
      <c r="U210" s="27"/>
      <c r="V210" s="29"/>
      <c r="W210" s="38" t="s">
        <v>562</v>
      </c>
      <c r="X210" s="29"/>
      <c r="Z210" s="31"/>
      <c r="AA210" s="32"/>
    </row>
    <row r="211" spans="1:29" ht="17.25" customHeight="1" outlineLevel="2" x14ac:dyDescent="0.25">
      <c r="A211" s="20" t="s">
        <v>178</v>
      </c>
      <c r="B211" s="20" t="s">
        <v>275</v>
      </c>
      <c r="C211" s="20"/>
      <c r="D211" s="21">
        <v>163602496</v>
      </c>
      <c r="E211" s="20" t="s">
        <v>230</v>
      </c>
      <c r="F211" s="20" t="s">
        <v>231</v>
      </c>
      <c r="G211" s="20" t="s">
        <v>312</v>
      </c>
      <c r="H211" s="20" t="s">
        <v>233</v>
      </c>
      <c r="I211" s="20"/>
      <c r="J211" s="20" t="s">
        <v>235</v>
      </c>
      <c r="K211" s="22">
        <f t="shared" si="8"/>
        <v>2000000</v>
      </c>
      <c r="L211" s="24"/>
      <c r="M211" s="80">
        <v>2000000</v>
      </c>
      <c r="N211" s="23"/>
      <c r="O211" s="24"/>
      <c r="P211" s="24"/>
      <c r="Q211" s="20"/>
      <c r="R211" s="20" t="s">
        <v>314</v>
      </c>
      <c r="S211" s="25" t="s">
        <v>168</v>
      </c>
      <c r="T211" s="35">
        <v>42485</v>
      </c>
      <c r="U211" s="27"/>
      <c r="V211" s="29"/>
      <c r="W211" s="38" t="s">
        <v>562</v>
      </c>
      <c r="X211" s="29"/>
      <c r="Z211" s="31"/>
      <c r="AA211" s="32"/>
    </row>
    <row r="212" spans="1:29" ht="17.25" customHeight="1" outlineLevel="2" x14ac:dyDescent="0.25">
      <c r="A212" s="20" t="s">
        <v>178</v>
      </c>
      <c r="B212" s="20" t="s">
        <v>275</v>
      </c>
      <c r="C212" s="20"/>
      <c r="D212" s="21">
        <v>163602496</v>
      </c>
      <c r="E212" s="20" t="s">
        <v>234</v>
      </c>
      <c r="F212" s="20" t="s">
        <v>236</v>
      </c>
      <c r="G212" s="20" t="s">
        <v>312</v>
      </c>
      <c r="H212" s="20" t="s">
        <v>22</v>
      </c>
      <c r="I212" s="20"/>
      <c r="J212" s="20" t="s">
        <v>237</v>
      </c>
      <c r="K212" s="22">
        <f t="shared" si="8"/>
        <v>700000</v>
      </c>
      <c r="L212" s="24"/>
      <c r="M212" s="80">
        <v>700000</v>
      </c>
      <c r="N212" s="23"/>
      <c r="O212" s="24"/>
      <c r="P212" s="24"/>
      <c r="Q212" s="20"/>
      <c r="R212" s="20" t="s">
        <v>314</v>
      </c>
      <c r="S212" s="25" t="s">
        <v>168</v>
      </c>
      <c r="T212" s="35">
        <v>42485</v>
      </c>
      <c r="U212" s="27"/>
      <c r="V212" s="29" t="s">
        <v>805</v>
      </c>
      <c r="W212" s="38" t="s">
        <v>562</v>
      </c>
      <c r="X212" s="35">
        <v>44020</v>
      </c>
      <c r="Z212" s="31">
        <v>5085299</v>
      </c>
      <c r="AA212" s="32">
        <v>843650.72</v>
      </c>
    </row>
    <row r="213" spans="1:29" ht="17.25" customHeight="1" outlineLevel="2" x14ac:dyDescent="0.25">
      <c r="A213" s="20" t="s">
        <v>178</v>
      </c>
      <c r="B213" s="20" t="s">
        <v>275</v>
      </c>
      <c r="C213" s="20"/>
      <c r="D213" s="21">
        <v>163602496</v>
      </c>
      <c r="E213" s="20" t="s">
        <v>234</v>
      </c>
      <c r="F213" s="20" t="s">
        <v>236</v>
      </c>
      <c r="G213" s="20" t="s">
        <v>312</v>
      </c>
      <c r="H213" s="20" t="s">
        <v>22</v>
      </c>
      <c r="I213" s="20"/>
      <c r="J213" s="20" t="s">
        <v>559</v>
      </c>
      <c r="K213" s="22">
        <f t="shared" si="8"/>
        <v>1560000</v>
      </c>
      <c r="L213" s="24"/>
      <c r="M213" s="80">
        <v>1560000</v>
      </c>
      <c r="N213" s="23"/>
      <c r="O213" s="24"/>
      <c r="P213" s="24"/>
      <c r="Q213" s="20"/>
      <c r="R213" s="20" t="s">
        <v>528</v>
      </c>
      <c r="S213" s="25" t="s">
        <v>168</v>
      </c>
      <c r="T213" s="26">
        <v>43473</v>
      </c>
      <c r="U213" s="27"/>
      <c r="V213" s="52">
        <v>34</v>
      </c>
      <c r="W213" s="38" t="s">
        <v>561</v>
      </c>
      <c r="X213" s="29" t="s">
        <v>572</v>
      </c>
      <c r="Z213" s="31"/>
      <c r="AA213" s="32"/>
    </row>
    <row r="214" spans="1:29" ht="17.25" customHeight="1" outlineLevel="2" x14ac:dyDescent="0.25">
      <c r="A214" s="20" t="s">
        <v>178</v>
      </c>
      <c r="B214" s="20" t="s">
        <v>275</v>
      </c>
      <c r="C214" s="20"/>
      <c r="D214" s="21">
        <v>163602496</v>
      </c>
      <c r="E214" s="20" t="s">
        <v>234</v>
      </c>
      <c r="F214" s="20" t="s">
        <v>236</v>
      </c>
      <c r="G214" s="20" t="s">
        <v>312</v>
      </c>
      <c r="H214" s="20" t="s">
        <v>22</v>
      </c>
      <c r="I214" s="20"/>
      <c r="J214" s="20" t="s">
        <v>559</v>
      </c>
      <c r="K214" s="22">
        <f t="shared" si="8"/>
        <v>-1560000</v>
      </c>
      <c r="L214" s="24"/>
      <c r="M214" s="80">
        <v>-1560000</v>
      </c>
      <c r="N214" s="23"/>
      <c r="O214" s="24"/>
      <c r="P214" s="24"/>
      <c r="Q214" s="20"/>
      <c r="R214" s="20" t="s">
        <v>628</v>
      </c>
      <c r="S214" s="25" t="s">
        <v>168</v>
      </c>
      <c r="T214" s="26">
        <v>43553</v>
      </c>
      <c r="U214" s="27"/>
      <c r="V214" s="52">
        <v>34</v>
      </c>
      <c r="W214" s="38" t="s">
        <v>561</v>
      </c>
      <c r="X214" s="29" t="s">
        <v>572</v>
      </c>
      <c r="Z214" s="31"/>
      <c r="AA214" s="32"/>
    </row>
    <row r="215" spans="1:29" ht="17.25" customHeight="1" outlineLevel="2" x14ac:dyDescent="0.25">
      <c r="A215" s="20" t="s">
        <v>178</v>
      </c>
      <c r="B215" s="20" t="s">
        <v>275</v>
      </c>
      <c r="C215" s="20"/>
      <c r="D215" s="21">
        <v>163602496</v>
      </c>
      <c r="E215" s="20" t="s">
        <v>234</v>
      </c>
      <c r="F215" s="20" t="s">
        <v>236</v>
      </c>
      <c r="G215" s="20" t="s">
        <v>312</v>
      </c>
      <c r="H215" s="20" t="s">
        <v>22</v>
      </c>
      <c r="I215" s="20"/>
      <c r="J215" s="20" t="s">
        <v>643</v>
      </c>
      <c r="K215" s="22">
        <f t="shared" si="8"/>
        <v>10319900</v>
      </c>
      <c r="L215" s="24"/>
      <c r="M215" s="80">
        <v>10319900</v>
      </c>
      <c r="N215" s="23"/>
      <c r="O215" s="24"/>
      <c r="P215" s="24"/>
      <c r="Q215" s="20"/>
      <c r="R215" s="20" t="s">
        <v>644</v>
      </c>
      <c r="S215" s="25" t="s">
        <v>168</v>
      </c>
      <c r="T215" s="26">
        <v>43619</v>
      </c>
      <c r="U215" s="27"/>
      <c r="V215" s="29" t="s">
        <v>805</v>
      </c>
      <c r="W215" s="38" t="s">
        <v>563</v>
      </c>
      <c r="X215" s="35">
        <v>44020</v>
      </c>
      <c r="Z215" s="31" t="s">
        <v>994</v>
      </c>
      <c r="AA215" s="32">
        <v>7179574.8399999999</v>
      </c>
    </row>
    <row r="216" spans="1:29" ht="17.25" customHeight="1" outlineLevel="2" x14ac:dyDescent="0.25">
      <c r="A216" s="20" t="s">
        <v>178</v>
      </c>
      <c r="B216" s="20" t="s">
        <v>275</v>
      </c>
      <c r="C216" s="20"/>
      <c r="D216" s="21">
        <v>163602496</v>
      </c>
      <c r="E216" s="20" t="s">
        <v>253</v>
      </c>
      <c r="F216" s="20" t="s">
        <v>254</v>
      </c>
      <c r="G216" s="20" t="s">
        <v>379</v>
      </c>
      <c r="H216" s="20" t="s">
        <v>255</v>
      </c>
      <c r="I216" s="20"/>
      <c r="J216" s="20" t="s">
        <v>256</v>
      </c>
      <c r="K216" s="22">
        <f t="shared" si="8"/>
        <v>1000000</v>
      </c>
      <c r="L216" s="24"/>
      <c r="M216" s="80">
        <v>1000000</v>
      </c>
      <c r="N216" s="23"/>
      <c r="O216" s="24"/>
      <c r="P216" s="24"/>
      <c r="Q216" s="20"/>
      <c r="R216" s="20" t="s">
        <v>314</v>
      </c>
      <c r="S216" s="25" t="s">
        <v>168</v>
      </c>
      <c r="T216" s="35">
        <v>42485</v>
      </c>
      <c r="U216" s="27"/>
      <c r="V216" s="29"/>
      <c r="W216" s="38" t="s">
        <v>567</v>
      </c>
      <c r="X216" s="29"/>
      <c r="Z216" s="31"/>
      <c r="AA216" s="32"/>
      <c r="AB216" s="30" t="s">
        <v>993</v>
      </c>
      <c r="AC216" s="30">
        <v>362548.49</v>
      </c>
    </row>
    <row r="217" spans="1:29" s="47" customFormat="1" ht="17.25" customHeight="1" outlineLevel="2" x14ac:dyDescent="0.25">
      <c r="A217" s="38" t="s">
        <v>178</v>
      </c>
      <c r="B217" s="20" t="s">
        <v>275</v>
      </c>
      <c r="C217" s="20"/>
      <c r="D217" s="21">
        <v>163602496</v>
      </c>
      <c r="E217" s="38" t="s">
        <v>369</v>
      </c>
      <c r="F217" s="20" t="s">
        <v>386</v>
      </c>
      <c r="G217" s="38" t="s">
        <v>312</v>
      </c>
      <c r="H217" s="38" t="s">
        <v>307</v>
      </c>
      <c r="I217" s="20">
        <v>372942</v>
      </c>
      <c r="J217" s="38" t="s">
        <v>362</v>
      </c>
      <c r="K217" s="43">
        <f t="shared" si="8"/>
        <v>6400000</v>
      </c>
      <c r="L217" s="46"/>
      <c r="M217" s="82">
        <v>6400000</v>
      </c>
      <c r="N217" s="53"/>
      <c r="O217" s="46"/>
      <c r="P217" s="46"/>
      <c r="Q217" s="38" t="s">
        <v>664</v>
      </c>
      <c r="R217" s="38" t="s">
        <v>361</v>
      </c>
      <c r="S217" s="38" t="s">
        <v>168</v>
      </c>
      <c r="T217" s="78">
        <v>42718</v>
      </c>
      <c r="U217" s="55"/>
      <c r="V217" s="45">
        <v>16</v>
      </c>
      <c r="W217" s="38" t="s">
        <v>363</v>
      </c>
      <c r="X217" s="52" t="s">
        <v>390</v>
      </c>
      <c r="Z217" s="31">
        <v>5003934</v>
      </c>
      <c r="AA217" s="32">
        <v>6361712.3600000003</v>
      </c>
    </row>
    <row r="218" spans="1:29" s="47" customFormat="1" ht="17.25" customHeight="1" outlineLevel="2" x14ac:dyDescent="0.25">
      <c r="A218" s="38" t="s">
        <v>178</v>
      </c>
      <c r="B218" s="20" t="s">
        <v>275</v>
      </c>
      <c r="C218" s="20">
        <v>1090211</v>
      </c>
      <c r="D218" s="21">
        <v>163602496</v>
      </c>
      <c r="E218" s="38" t="s">
        <v>369</v>
      </c>
      <c r="F218" s="20" t="s">
        <v>386</v>
      </c>
      <c r="G218" s="38" t="s">
        <v>312</v>
      </c>
      <c r="H218" s="38" t="s">
        <v>929</v>
      </c>
      <c r="I218" s="20"/>
      <c r="J218" s="38" t="s">
        <v>930</v>
      </c>
      <c r="K218" s="43">
        <v>2500000</v>
      </c>
      <c r="L218" s="46"/>
      <c r="M218" s="82">
        <v>2500000</v>
      </c>
      <c r="N218" s="53"/>
      <c r="O218" s="46"/>
      <c r="P218" s="46"/>
      <c r="Q218" s="38"/>
      <c r="R218" s="38" t="s">
        <v>925</v>
      </c>
      <c r="S218" s="38" t="s">
        <v>168</v>
      </c>
      <c r="T218" s="78">
        <v>44284</v>
      </c>
      <c r="U218" s="55"/>
      <c r="V218" s="45"/>
      <c r="W218" s="46" t="s">
        <v>945</v>
      </c>
      <c r="X218" s="52"/>
      <c r="Z218" s="31"/>
      <c r="AA218" s="32"/>
    </row>
    <row r="219" spans="1:29" s="47" customFormat="1" ht="17.25" customHeight="1" outlineLevel="2" x14ac:dyDescent="0.25">
      <c r="A219" s="38" t="s">
        <v>178</v>
      </c>
      <c r="B219" s="20" t="s">
        <v>275</v>
      </c>
      <c r="C219" s="20">
        <v>1090211</v>
      </c>
      <c r="D219" s="21">
        <v>163602496</v>
      </c>
      <c r="E219" s="38" t="s">
        <v>369</v>
      </c>
      <c r="F219" s="20" t="s">
        <v>386</v>
      </c>
      <c r="G219" s="38" t="s">
        <v>312</v>
      </c>
      <c r="H219" s="38" t="s">
        <v>307</v>
      </c>
      <c r="I219" s="20"/>
      <c r="J219" s="38" t="s">
        <v>437</v>
      </c>
      <c r="K219" s="43">
        <f t="shared" ref="K219:K224" si="9">L219+M219</f>
        <v>800000</v>
      </c>
      <c r="L219" s="46"/>
      <c r="M219" s="82">
        <v>800000</v>
      </c>
      <c r="N219" s="53"/>
      <c r="O219" s="46"/>
      <c r="P219" s="46"/>
      <c r="Q219" s="38"/>
      <c r="R219" s="38" t="s">
        <v>433</v>
      </c>
      <c r="S219" s="38" t="s">
        <v>200</v>
      </c>
      <c r="T219" s="26">
        <v>43139</v>
      </c>
      <c r="U219" s="55"/>
      <c r="V219" s="45" t="s">
        <v>805</v>
      </c>
      <c r="W219" s="38" t="s">
        <v>747</v>
      </c>
      <c r="X219" s="35">
        <v>44020</v>
      </c>
      <c r="Z219" s="44">
        <v>5070781</v>
      </c>
      <c r="AA219" s="32">
        <v>743101</v>
      </c>
    </row>
    <row r="220" spans="1:29" s="47" customFormat="1" ht="17.25" customHeight="1" outlineLevel="2" x14ac:dyDescent="0.25">
      <c r="A220" s="38" t="s">
        <v>178</v>
      </c>
      <c r="B220" s="20" t="s">
        <v>275</v>
      </c>
      <c r="C220" s="20">
        <v>1090211</v>
      </c>
      <c r="D220" s="21">
        <v>163602496</v>
      </c>
      <c r="E220" s="38" t="s">
        <v>369</v>
      </c>
      <c r="F220" s="20" t="s">
        <v>386</v>
      </c>
      <c r="G220" s="38" t="s">
        <v>312</v>
      </c>
      <c r="H220" s="38" t="s">
        <v>307</v>
      </c>
      <c r="J220" s="38" t="s">
        <v>438</v>
      </c>
      <c r="K220" s="43">
        <f t="shared" si="9"/>
        <v>2350000</v>
      </c>
      <c r="L220" s="46"/>
      <c r="M220" s="82">
        <v>2350000</v>
      </c>
      <c r="N220" s="53"/>
      <c r="O220" s="46"/>
      <c r="P220" s="46"/>
      <c r="Q220" s="38"/>
      <c r="R220" s="38" t="s">
        <v>433</v>
      </c>
      <c r="S220" s="38" t="s">
        <v>200</v>
      </c>
      <c r="T220" s="26">
        <v>43139</v>
      </c>
      <c r="U220" s="55"/>
      <c r="V220" s="45" t="s">
        <v>805</v>
      </c>
      <c r="W220" s="38" t="s">
        <v>747</v>
      </c>
      <c r="X220" s="35">
        <v>44020</v>
      </c>
      <c r="Z220" s="31">
        <v>5070755</v>
      </c>
      <c r="AA220" s="32">
        <v>2209680</v>
      </c>
    </row>
    <row r="221" spans="1:29" s="37" customFormat="1" ht="17.25" customHeight="1" outlineLevel="2" x14ac:dyDescent="0.25">
      <c r="A221" s="20" t="s">
        <v>178</v>
      </c>
      <c r="B221" s="20" t="s">
        <v>275</v>
      </c>
      <c r="C221" s="20"/>
      <c r="D221" s="21">
        <v>163602496</v>
      </c>
      <c r="E221" s="20" t="s">
        <v>370</v>
      </c>
      <c r="F221" s="20" t="s">
        <v>371</v>
      </c>
      <c r="G221" s="20" t="s">
        <v>377</v>
      </c>
      <c r="H221" s="20" t="s">
        <v>20</v>
      </c>
      <c r="I221" s="38">
        <v>304429</v>
      </c>
      <c r="J221" s="20" t="s">
        <v>375</v>
      </c>
      <c r="K221" s="22">
        <f t="shared" si="9"/>
        <v>5500000</v>
      </c>
      <c r="L221" s="34"/>
      <c r="M221" s="80">
        <v>5500000</v>
      </c>
      <c r="N221" s="33"/>
      <c r="O221" s="42" t="s">
        <v>206</v>
      </c>
      <c r="P221" s="34"/>
      <c r="Q221" s="20" t="s">
        <v>664</v>
      </c>
      <c r="R221" s="20" t="s">
        <v>361</v>
      </c>
      <c r="S221" s="20" t="s">
        <v>168</v>
      </c>
      <c r="T221" s="35">
        <v>42718</v>
      </c>
      <c r="U221" s="36"/>
      <c r="V221" s="45">
        <v>16</v>
      </c>
      <c r="W221" s="38" t="s">
        <v>363</v>
      </c>
      <c r="X221" s="52" t="s">
        <v>390</v>
      </c>
      <c r="Z221" s="31">
        <v>5007780</v>
      </c>
      <c r="AA221" s="32">
        <v>2103469.52</v>
      </c>
    </row>
    <row r="222" spans="1:29" s="37" customFormat="1" ht="17.25" customHeight="1" outlineLevel="2" x14ac:dyDescent="0.25">
      <c r="A222" s="20" t="s">
        <v>178</v>
      </c>
      <c r="B222" s="20" t="s">
        <v>275</v>
      </c>
      <c r="C222" s="20"/>
      <c r="D222" s="21">
        <v>163602496</v>
      </c>
      <c r="E222" s="20" t="s">
        <v>370</v>
      </c>
      <c r="F222" s="20" t="s">
        <v>371</v>
      </c>
      <c r="G222" s="20" t="s">
        <v>377</v>
      </c>
      <c r="H222" s="20" t="s">
        <v>20</v>
      </c>
      <c r="I222" s="38">
        <v>304429</v>
      </c>
      <c r="J222" s="20" t="s">
        <v>375</v>
      </c>
      <c r="K222" s="22">
        <f t="shared" si="9"/>
        <v>-2400000</v>
      </c>
      <c r="L222" s="34"/>
      <c r="M222" s="80">
        <v>-2400000</v>
      </c>
      <c r="N222" s="33"/>
      <c r="O222" s="42" t="s">
        <v>206</v>
      </c>
      <c r="P222" s="34"/>
      <c r="Q222" s="20" t="s">
        <v>664</v>
      </c>
      <c r="R222" s="20" t="s">
        <v>528</v>
      </c>
      <c r="S222" s="20" t="s">
        <v>168</v>
      </c>
      <c r="T222" s="26">
        <v>43473</v>
      </c>
      <c r="U222" s="36"/>
      <c r="V222" s="45">
        <v>16</v>
      </c>
      <c r="W222" s="38" t="s">
        <v>363</v>
      </c>
      <c r="X222" s="52" t="s">
        <v>390</v>
      </c>
      <c r="Z222" s="31">
        <v>5007780</v>
      </c>
      <c r="AA222" s="32"/>
    </row>
    <row r="223" spans="1:29" s="37" customFormat="1" ht="17.25" customHeight="1" outlineLevel="2" x14ac:dyDescent="0.25">
      <c r="A223" s="20" t="s">
        <v>178</v>
      </c>
      <c r="B223" s="20" t="s">
        <v>275</v>
      </c>
      <c r="C223" s="20"/>
      <c r="D223" s="21">
        <v>163602496</v>
      </c>
      <c r="E223" s="20" t="s">
        <v>387</v>
      </c>
      <c r="F223" s="20" t="s">
        <v>416</v>
      </c>
      <c r="G223" s="20" t="s">
        <v>377</v>
      </c>
      <c r="H223" s="20" t="s">
        <v>20</v>
      </c>
      <c r="I223" s="38">
        <v>270966</v>
      </c>
      <c r="J223" s="20" t="s">
        <v>389</v>
      </c>
      <c r="K223" s="22">
        <f t="shared" si="9"/>
        <v>15000000</v>
      </c>
      <c r="L223" s="34"/>
      <c r="M223" s="80">
        <v>15000000</v>
      </c>
      <c r="N223" s="33"/>
      <c r="O223" s="34"/>
      <c r="P223" s="34"/>
      <c r="Q223" s="20" t="s">
        <v>664</v>
      </c>
      <c r="R223" s="20" t="s">
        <v>361</v>
      </c>
      <c r="S223" s="20" t="s">
        <v>168</v>
      </c>
      <c r="T223" s="35">
        <v>42718</v>
      </c>
      <c r="U223" s="36"/>
      <c r="V223" s="45">
        <v>16</v>
      </c>
      <c r="W223" s="38" t="s">
        <v>363</v>
      </c>
      <c r="X223" s="52" t="s">
        <v>390</v>
      </c>
      <c r="Z223" s="31">
        <v>5003890</v>
      </c>
      <c r="AA223" s="32">
        <v>11195531.82</v>
      </c>
    </row>
    <row r="224" spans="1:29" s="37" customFormat="1" ht="17.25" customHeight="1" outlineLevel="2" x14ac:dyDescent="0.25">
      <c r="A224" s="20" t="s">
        <v>178</v>
      </c>
      <c r="B224" s="20" t="s">
        <v>275</v>
      </c>
      <c r="C224" s="20"/>
      <c r="D224" s="21">
        <v>163602496</v>
      </c>
      <c r="E224" s="20" t="s">
        <v>387</v>
      </c>
      <c r="F224" s="20" t="s">
        <v>416</v>
      </c>
      <c r="G224" s="20" t="s">
        <v>377</v>
      </c>
      <c r="H224" s="20" t="s">
        <v>20</v>
      </c>
      <c r="I224" s="38">
        <v>270966</v>
      </c>
      <c r="J224" s="20" t="s">
        <v>389</v>
      </c>
      <c r="K224" s="22">
        <f t="shared" si="9"/>
        <v>-1100000</v>
      </c>
      <c r="L224" s="34"/>
      <c r="M224" s="80">
        <v>-1100000</v>
      </c>
      <c r="N224" s="33"/>
      <c r="O224" s="34"/>
      <c r="P224" s="34"/>
      <c r="Q224" s="20" t="s">
        <v>664</v>
      </c>
      <c r="R224" s="20" t="s">
        <v>528</v>
      </c>
      <c r="S224" s="20" t="s">
        <v>168</v>
      </c>
      <c r="T224" s="26">
        <v>43473</v>
      </c>
      <c r="U224" s="36"/>
      <c r="V224" s="45">
        <v>16</v>
      </c>
      <c r="W224" s="38" t="s">
        <v>363</v>
      </c>
      <c r="X224" s="52" t="s">
        <v>390</v>
      </c>
      <c r="Z224" s="31">
        <v>5003890</v>
      </c>
      <c r="AA224" s="32"/>
    </row>
    <row r="225" spans="1:27" s="37" customFormat="1" ht="17.25" customHeight="1" outlineLevel="2" x14ac:dyDescent="0.25">
      <c r="A225" s="20" t="s">
        <v>178</v>
      </c>
      <c r="B225" s="20" t="s">
        <v>275</v>
      </c>
      <c r="C225" s="20">
        <v>1090211</v>
      </c>
      <c r="D225" s="21">
        <v>163602496</v>
      </c>
      <c r="E225" s="20" t="s">
        <v>424</v>
      </c>
      <c r="F225" s="20" t="s">
        <v>405</v>
      </c>
      <c r="G225" s="20" t="s">
        <v>12</v>
      </c>
      <c r="H225" s="20" t="s">
        <v>932</v>
      </c>
      <c r="I225" s="143"/>
      <c r="J225" s="20" t="s">
        <v>933</v>
      </c>
      <c r="K225" s="22">
        <v>14987000</v>
      </c>
      <c r="L225" s="34"/>
      <c r="M225" s="22">
        <v>14987000</v>
      </c>
      <c r="N225" s="33"/>
      <c r="O225" s="49" t="s">
        <v>205</v>
      </c>
      <c r="P225" s="34"/>
      <c r="Q225" s="20" t="s">
        <v>931</v>
      </c>
      <c r="R225" s="20" t="s">
        <v>925</v>
      </c>
      <c r="S225" s="20" t="s">
        <v>168</v>
      </c>
      <c r="T225" s="78">
        <v>44284</v>
      </c>
      <c r="U225" s="36"/>
      <c r="V225" s="45"/>
      <c r="W225" s="46" t="s">
        <v>945</v>
      </c>
      <c r="X225" s="52"/>
      <c r="Z225" s="31"/>
      <c r="AA225" s="32"/>
    </row>
    <row r="226" spans="1:27" s="37" customFormat="1" ht="17.25" customHeight="1" outlineLevel="2" x14ac:dyDescent="0.25">
      <c r="A226" s="20" t="s">
        <v>178</v>
      </c>
      <c r="B226" s="20" t="s">
        <v>275</v>
      </c>
      <c r="C226" s="20">
        <v>1090211</v>
      </c>
      <c r="D226" s="21">
        <v>163602496</v>
      </c>
      <c r="E226" s="20" t="s">
        <v>424</v>
      </c>
      <c r="F226" s="20" t="s">
        <v>405</v>
      </c>
      <c r="G226" s="20" t="s">
        <v>12</v>
      </c>
      <c r="H226" s="20" t="s">
        <v>399</v>
      </c>
      <c r="I226" s="143"/>
      <c r="J226" s="20" t="s">
        <v>405</v>
      </c>
      <c r="K226" s="22">
        <v>-3000000</v>
      </c>
      <c r="L226" s="34"/>
      <c r="M226" s="22">
        <v>-3000000</v>
      </c>
      <c r="N226" s="33"/>
      <c r="O226" s="49" t="s">
        <v>205</v>
      </c>
      <c r="P226" s="34"/>
      <c r="Q226" s="20" t="s">
        <v>931</v>
      </c>
      <c r="R226" s="20" t="s">
        <v>925</v>
      </c>
      <c r="S226" s="20" t="s">
        <v>168</v>
      </c>
      <c r="T226" s="78">
        <v>44284</v>
      </c>
      <c r="U226" s="36"/>
      <c r="V226" s="45"/>
      <c r="W226" s="46" t="s">
        <v>945</v>
      </c>
      <c r="X226" s="52"/>
      <c r="Z226" s="31"/>
      <c r="AA226" s="32"/>
    </row>
    <row r="227" spans="1:27" s="37" customFormat="1" ht="17.25" customHeight="1" outlineLevel="2" x14ac:dyDescent="0.25">
      <c r="A227" s="20" t="s">
        <v>178</v>
      </c>
      <c r="B227" s="20" t="s">
        <v>275</v>
      </c>
      <c r="C227" s="20"/>
      <c r="D227" s="21">
        <v>163602496</v>
      </c>
      <c r="E227" s="20" t="s">
        <v>424</v>
      </c>
      <c r="F227" s="20" t="s">
        <v>405</v>
      </c>
      <c r="G227" s="20" t="s">
        <v>12</v>
      </c>
      <c r="H227" s="20" t="s">
        <v>399</v>
      </c>
      <c r="J227" s="20" t="s">
        <v>405</v>
      </c>
      <c r="K227" s="22">
        <f t="shared" ref="K227:K238" si="10">L227+M227</f>
        <v>3000000</v>
      </c>
      <c r="L227" s="34"/>
      <c r="M227" s="22">
        <v>3000000</v>
      </c>
      <c r="N227" s="33"/>
      <c r="O227" s="49" t="s">
        <v>205</v>
      </c>
      <c r="P227" s="34"/>
      <c r="Q227" s="20"/>
      <c r="R227" s="20" t="s">
        <v>398</v>
      </c>
      <c r="S227" s="20" t="s">
        <v>168</v>
      </c>
      <c r="T227" s="35">
        <v>43061</v>
      </c>
      <c r="U227" s="36"/>
      <c r="V227" s="52">
        <v>25</v>
      </c>
      <c r="W227" s="20" t="s">
        <v>404</v>
      </c>
      <c r="X227" s="52" t="s">
        <v>429</v>
      </c>
      <c r="Z227" s="31"/>
      <c r="AA227" s="32"/>
    </row>
    <row r="228" spans="1:27" s="37" customFormat="1" ht="17.25" customHeight="1" outlineLevel="2" x14ac:dyDescent="0.25">
      <c r="A228" s="20" t="s">
        <v>178</v>
      </c>
      <c r="B228" s="20" t="s">
        <v>275</v>
      </c>
      <c r="C228" s="20"/>
      <c r="D228" s="21">
        <v>163602496</v>
      </c>
      <c r="E228" s="20" t="s">
        <v>470</v>
      </c>
      <c r="F228" s="20" t="s">
        <v>439</v>
      </c>
      <c r="G228" s="20" t="s">
        <v>211</v>
      </c>
      <c r="H228" s="20" t="s">
        <v>73</v>
      </c>
      <c r="I228" s="20"/>
      <c r="J228" s="20" t="s">
        <v>74</v>
      </c>
      <c r="K228" s="22">
        <f t="shared" si="10"/>
        <v>1500000</v>
      </c>
      <c r="L228" s="34"/>
      <c r="M228" s="22">
        <v>1500000</v>
      </c>
      <c r="N228" s="33"/>
      <c r="O228" s="49"/>
      <c r="P228" s="34"/>
      <c r="Q228" s="20"/>
      <c r="R228" s="20" t="s">
        <v>433</v>
      </c>
      <c r="S228" s="20" t="s">
        <v>200</v>
      </c>
      <c r="T228" s="26">
        <v>43139</v>
      </c>
      <c r="U228" s="36"/>
      <c r="V228" s="29">
        <v>34</v>
      </c>
      <c r="W228" s="38" t="s">
        <v>561</v>
      </c>
      <c r="X228" s="29" t="s">
        <v>572</v>
      </c>
      <c r="Z228" s="31"/>
      <c r="AA228" s="32"/>
    </row>
    <row r="229" spans="1:27" s="37" customFormat="1" ht="17.25" customHeight="1" outlineLevel="2" x14ac:dyDescent="0.25">
      <c r="A229" s="20" t="s">
        <v>178</v>
      </c>
      <c r="B229" s="20" t="s">
        <v>275</v>
      </c>
      <c r="C229" s="20"/>
      <c r="D229" s="21">
        <v>163602496</v>
      </c>
      <c r="E229" s="20" t="s">
        <v>470</v>
      </c>
      <c r="F229" s="20" t="s">
        <v>439</v>
      </c>
      <c r="G229" s="20" t="s">
        <v>211</v>
      </c>
      <c r="H229" s="20" t="s">
        <v>73</v>
      </c>
      <c r="I229" s="20"/>
      <c r="J229" s="20" t="s">
        <v>74</v>
      </c>
      <c r="K229" s="22">
        <f t="shared" si="10"/>
        <v>6000170</v>
      </c>
      <c r="L229" s="34"/>
      <c r="M229" s="22">
        <v>6000170</v>
      </c>
      <c r="N229" s="33"/>
      <c r="O229" s="49"/>
      <c r="P229" s="34"/>
      <c r="Q229" s="20"/>
      <c r="R229" s="20" t="s">
        <v>628</v>
      </c>
      <c r="S229" s="20" t="s">
        <v>168</v>
      </c>
      <c r="T229" s="26">
        <v>43553</v>
      </c>
      <c r="U229" s="36"/>
      <c r="V229" s="29">
        <v>34</v>
      </c>
      <c r="W229" s="34" t="s">
        <v>629</v>
      </c>
      <c r="X229" s="26" t="s">
        <v>783</v>
      </c>
      <c r="Z229" s="31">
        <v>5047320</v>
      </c>
      <c r="AA229" s="32">
        <v>7500000</v>
      </c>
    </row>
    <row r="230" spans="1:27" s="37" customFormat="1" ht="17.25" customHeight="1" outlineLevel="2" x14ac:dyDescent="0.25">
      <c r="A230" s="20" t="s">
        <v>178</v>
      </c>
      <c r="B230" s="20" t="s">
        <v>275</v>
      </c>
      <c r="C230" s="20">
        <v>1090211</v>
      </c>
      <c r="D230" s="21">
        <v>163602496</v>
      </c>
      <c r="E230" s="20" t="s">
        <v>491</v>
      </c>
      <c r="F230" s="20" t="s">
        <v>496</v>
      </c>
      <c r="G230" s="20" t="s">
        <v>12</v>
      </c>
      <c r="H230" s="20" t="s">
        <v>492</v>
      </c>
      <c r="I230" s="20"/>
      <c r="J230" s="20" t="s">
        <v>493</v>
      </c>
      <c r="K230" s="22">
        <f t="shared" si="10"/>
        <v>7053740</v>
      </c>
      <c r="L230" s="34"/>
      <c r="M230" s="22">
        <v>7053740</v>
      </c>
      <c r="N230" s="33"/>
      <c r="O230" s="49" t="s">
        <v>271</v>
      </c>
      <c r="P230" s="34"/>
      <c r="Q230" s="20" t="s">
        <v>807</v>
      </c>
      <c r="R230" s="20" t="s">
        <v>486</v>
      </c>
      <c r="S230" s="20" t="s">
        <v>168</v>
      </c>
      <c r="T230" s="26">
        <v>43318</v>
      </c>
      <c r="U230" s="36"/>
      <c r="V230" s="52" t="s">
        <v>805</v>
      </c>
      <c r="W230" s="20" t="s">
        <v>747</v>
      </c>
      <c r="X230" s="35">
        <v>44020</v>
      </c>
      <c r="Z230" s="31">
        <v>5070973</v>
      </c>
      <c r="AA230" s="32">
        <v>7250280</v>
      </c>
    </row>
    <row r="231" spans="1:27" s="37" customFormat="1" ht="17.25" customHeight="1" outlineLevel="2" x14ac:dyDescent="0.25">
      <c r="A231" s="20" t="s">
        <v>178</v>
      </c>
      <c r="B231" s="20" t="s">
        <v>275</v>
      </c>
      <c r="C231" s="20"/>
      <c r="D231" s="21">
        <v>163602496</v>
      </c>
      <c r="E231" s="20" t="s">
        <v>497</v>
      </c>
      <c r="F231" s="20" t="s">
        <v>506</v>
      </c>
      <c r="G231" s="20" t="s">
        <v>173</v>
      </c>
      <c r="H231" s="20" t="s">
        <v>442</v>
      </c>
      <c r="I231" s="20"/>
      <c r="J231" s="20" t="s">
        <v>498</v>
      </c>
      <c r="K231" s="22">
        <f t="shared" si="10"/>
        <v>4459800</v>
      </c>
      <c r="L231" s="34"/>
      <c r="M231" s="22">
        <v>4459800</v>
      </c>
      <c r="N231" s="33"/>
      <c r="O231" s="49" t="s">
        <v>272</v>
      </c>
      <c r="P231" s="34"/>
      <c r="Q231" s="20"/>
      <c r="R231" s="20" t="s">
        <v>486</v>
      </c>
      <c r="S231" s="20" t="s">
        <v>168</v>
      </c>
      <c r="T231" s="26">
        <v>43318</v>
      </c>
      <c r="U231" s="36"/>
      <c r="V231" s="52">
        <v>38</v>
      </c>
      <c r="W231" s="20" t="s">
        <v>454</v>
      </c>
      <c r="X231" s="52" t="s">
        <v>543</v>
      </c>
      <c r="Z231" s="31">
        <v>5045263</v>
      </c>
      <c r="AA231" s="32">
        <v>4325090</v>
      </c>
    </row>
    <row r="232" spans="1:27" s="37" customFormat="1" ht="17.25" customHeight="1" outlineLevel="2" x14ac:dyDescent="0.25">
      <c r="A232" s="20" t="s">
        <v>178</v>
      </c>
      <c r="B232" s="20" t="s">
        <v>275</v>
      </c>
      <c r="C232" s="20">
        <v>1090211</v>
      </c>
      <c r="D232" s="21">
        <v>163602496</v>
      </c>
      <c r="E232" s="20" t="s">
        <v>534</v>
      </c>
      <c r="F232" s="38" t="s">
        <v>536</v>
      </c>
      <c r="G232" s="20" t="s">
        <v>213</v>
      </c>
      <c r="H232" s="20" t="s">
        <v>22</v>
      </c>
      <c r="I232" s="20"/>
      <c r="J232" s="20" t="s">
        <v>535</v>
      </c>
      <c r="K232" s="22">
        <f t="shared" si="10"/>
        <v>1364000</v>
      </c>
      <c r="L232" s="34"/>
      <c r="M232" s="22">
        <v>1364000</v>
      </c>
      <c r="N232" s="33"/>
      <c r="O232" s="49" t="s">
        <v>207</v>
      </c>
      <c r="P232" s="34"/>
      <c r="Q232" s="20" t="s">
        <v>667</v>
      </c>
      <c r="R232" s="20" t="s">
        <v>528</v>
      </c>
      <c r="S232" s="20" t="s">
        <v>168</v>
      </c>
      <c r="T232" s="26">
        <v>43473</v>
      </c>
      <c r="U232" s="36"/>
      <c r="V232" s="52">
        <v>34</v>
      </c>
      <c r="W232" s="20" t="s">
        <v>487</v>
      </c>
      <c r="X232" s="52" t="s">
        <v>539</v>
      </c>
      <c r="Z232" s="31">
        <v>5042208</v>
      </c>
      <c r="AA232" s="32">
        <v>2728000</v>
      </c>
    </row>
    <row r="233" spans="1:27" s="37" customFormat="1" ht="24" customHeight="1" outlineLevel="2" x14ac:dyDescent="0.25">
      <c r="A233" s="20" t="s">
        <v>178</v>
      </c>
      <c r="B233" s="20" t="s">
        <v>275</v>
      </c>
      <c r="C233" s="20">
        <v>1090211</v>
      </c>
      <c r="D233" s="21">
        <v>163602496</v>
      </c>
      <c r="E233" s="20" t="s">
        <v>599</v>
      </c>
      <c r="F233" s="38" t="s">
        <v>604</v>
      </c>
      <c r="G233" s="20" t="s">
        <v>29</v>
      </c>
      <c r="H233" s="37" t="s">
        <v>458</v>
      </c>
      <c r="I233" s="20"/>
      <c r="J233" s="20" t="s">
        <v>603</v>
      </c>
      <c r="K233" s="22">
        <f t="shared" si="10"/>
        <v>360000</v>
      </c>
      <c r="L233" s="34"/>
      <c r="M233" s="22">
        <v>360000</v>
      </c>
      <c r="N233" s="33"/>
      <c r="O233" s="42" t="s">
        <v>524</v>
      </c>
      <c r="P233" s="34"/>
      <c r="Q233" s="20"/>
      <c r="R233" s="20" t="s">
        <v>628</v>
      </c>
      <c r="S233" s="20" t="s">
        <v>168</v>
      </c>
      <c r="T233" s="26">
        <v>43553</v>
      </c>
      <c r="U233" s="36"/>
      <c r="V233" s="52" t="s">
        <v>949</v>
      </c>
      <c r="W233" s="34" t="s">
        <v>629</v>
      </c>
      <c r="X233" s="35">
        <v>43641</v>
      </c>
      <c r="Z233" s="31"/>
      <c r="AA233" s="32"/>
    </row>
    <row r="234" spans="1:27" s="37" customFormat="1" ht="17.25" customHeight="1" outlineLevel="2" x14ac:dyDescent="0.25">
      <c r="A234" s="20" t="s">
        <v>178</v>
      </c>
      <c r="B234" s="20" t="s">
        <v>275</v>
      </c>
      <c r="C234" s="20"/>
      <c r="D234" s="21">
        <v>163602496</v>
      </c>
      <c r="E234" s="20" t="s">
        <v>600</v>
      </c>
      <c r="F234" s="38" t="s">
        <v>605</v>
      </c>
      <c r="G234" s="20" t="s">
        <v>211</v>
      </c>
      <c r="H234" s="20" t="s">
        <v>606</v>
      </c>
      <c r="I234" s="20"/>
      <c r="J234" s="20" t="s">
        <v>607</v>
      </c>
      <c r="K234" s="22">
        <f t="shared" si="10"/>
        <v>190000</v>
      </c>
      <c r="L234" s="34"/>
      <c r="M234" s="22">
        <v>190000</v>
      </c>
      <c r="N234" s="33"/>
      <c r="O234" s="49"/>
      <c r="P234" s="34"/>
      <c r="Q234" s="20"/>
      <c r="R234" s="20" t="s">
        <v>628</v>
      </c>
      <c r="S234" s="20" t="s">
        <v>168</v>
      </c>
      <c r="T234" s="26">
        <v>43553</v>
      </c>
      <c r="U234" s="36"/>
      <c r="V234" s="52">
        <v>34</v>
      </c>
      <c r="W234" s="34" t="s">
        <v>629</v>
      </c>
      <c r="X234" s="52" t="s">
        <v>572</v>
      </c>
      <c r="Z234" s="31">
        <v>5049901</v>
      </c>
      <c r="AA234" s="32">
        <v>190000</v>
      </c>
    </row>
    <row r="235" spans="1:27" s="37" customFormat="1" ht="17.25" customHeight="1" outlineLevel="2" x14ac:dyDescent="0.25">
      <c r="A235" s="20" t="s">
        <v>178</v>
      </c>
      <c r="B235" s="20" t="s">
        <v>275</v>
      </c>
      <c r="C235" s="20">
        <v>1090211</v>
      </c>
      <c r="D235" s="21">
        <v>163602496</v>
      </c>
      <c r="E235" s="20" t="s">
        <v>601</v>
      </c>
      <c r="F235" s="38" t="s">
        <v>608</v>
      </c>
      <c r="G235" s="20" t="s">
        <v>522</v>
      </c>
      <c r="H235" s="20" t="s">
        <v>597</v>
      </c>
      <c r="I235" s="20"/>
      <c r="J235" s="20" t="s">
        <v>609</v>
      </c>
      <c r="K235" s="22">
        <f t="shared" si="10"/>
        <v>453200</v>
      </c>
      <c r="L235" s="34"/>
      <c r="M235" s="22">
        <v>453200</v>
      </c>
      <c r="N235" s="33"/>
      <c r="O235" s="49"/>
      <c r="P235" s="34"/>
      <c r="Q235" s="20"/>
      <c r="R235" s="20" t="s">
        <v>628</v>
      </c>
      <c r="S235" s="20" t="s">
        <v>168</v>
      </c>
      <c r="T235" s="26">
        <v>43553</v>
      </c>
      <c r="U235" s="36"/>
      <c r="V235" s="52" t="s">
        <v>805</v>
      </c>
      <c r="W235" s="34" t="s">
        <v>747</v>
      </c>
      <c r="X235" s="35">
        <v>44020</v>
      </c>
      <c r="Z235" s="31">
        <v>5071021</v>
      </c>
      <c r="AA235" s="32">
        <v>453200</v>
      </c>
    </row>
    <row r="236" spans="1:27" s="37" customFormat="1" ht="17.25" customHeight="1" outlineLevel="2" x14ac:dyDescent="0.25">
      <c r="A236" s="20" t="s">
        <v>178</v>
      </c>
      <c r="B236" s="20" t="s">
        <v>275</v>
      </c>
      <c r="C236" s="20"/>
      <c r="D236" s="21">
        <v>163602496</v>
      </c>
      <c r="E236" s="20" t="s">
        <v>601</v>
      </c>
      <c r="F236" s="38" t="s">
        <v>608</v>
      </c>
      <c r="G236" s="20" t="s">
        <v>522</v>
      </c>
      <c r="H236" s="20" t="s">
        <v>597</v>
      </c>
      <c r="I236" s="20"/>
      <c r="J236" s="20" t="s">
        <v>610</v>
      </c>
      <c r="K236" s="22">
        <f t="shared" si="10"/>
        <v>1277200</v>
      </c>
      <c r="L236" s="34"/>
      <c r="M236" s="22">
        <v>1277200</v>
      </c>
      <c r="N236" s="33"/>
      <c r="O236" s="49"/>
      <c r="P236" s="34"/>
      <c r="Q236" s="20"/>
      <c r="R236" s="20" t="s">
        <v>628</v>
      </c>
      <c r="S236" s="20" t="s">
        <v>168</v>
      </c>
      <c r="T236" s="26">
        <v>43553</v>
      </c>
      <c r="U236" s="36"/>
      <c r="V236" s="52"/>
      <c r="W236" s="34" t="s">
        <v>629</v>
      </c>
      <c r="X236" s="52"/>
      <c r="Z236" s="31"/>
      <c r="AA236" s="32"/>
    </row>
    <row r="237" spans="1:27" s="37" customFormat="1" ht="17.25" customHeight="1" outlineLevel="2" x14ac:dyDescent="0.25">
      <c r="A237" s="20" t="s">
        <v>178</v>
      </c>
      <c r="B237" s="20" t="s">
        <v>275</v>
      </c>
      <c r="C237" s="20"/>
      <c r="D237" s="21">
        <v>163602496</v>
      </c>
      <c r="E237" s="20" t="s">
        <v>601</v>
      </c>
      <c r="F237" s="38" t="s">
        <v>608</v>
      </c>
      <c r="G237" s="20" t="s">
        <v>522</v>
      </c>
      <c r="H237" s="58" t="s">
        <v>611</v>
      </c>
      <c r="I237" s="20"/>
      <c r="J237" s="58" t="s">
        <v>612</v>
      </c>
      <c r="K237" s="22">
        <f t="shared" si="10"/>
        <v>400000</v>
      </c>
      <c r="L237" s="34"/>
      <c r="M237" s="22">
        <v>400000</v>
      </c>
      <c r="N237" s="33"/>
      <c r="O237" s="49"/>
      <c r="P237" s="34"/>
      <c r="Q237" s="20"/>
      <c r="R237" s="20" t="s">
        <v>628</v>
      </c>
      <c r="S237" s="20" t="s">
        <v>168</v>
      </c>
      <c r="T237" s="26">
        <v>43553</v>
      </c>
      <c r="U237" s="36"/>
      <c r="V237" s="52"/>
      <c r="W237" s="34" t="s">
        <v>629</v>
      </c>
      <c r="X237" s="52"/>
      <c r="Z237" s="31"/>
      <c r="AA237" s="32"/>
    </row>
    <row r="238" spans="1:27" s="37" customFormat="1" ht="17.25" customHeight="1" outlineLevel="2" x14ac:dyDescent="0.25">
      <c r="A238" s="20" t="s">
        <v>178</v>
      </c>
      <c r="B238" s="20" t="s">
        <v>275</v>
      </c>
      <c r="C238" s="20"/>
      <c r="D238" s="21">
        <v>163602496</v>
      </c>
      <c r="E238" s="20" t="s">
        <v>602</v>
      </c>
      <c r="F238" s="38" t="s">
        <v>614</v>
      </c>
      <c r="G238" s="79" t="s">
        <v>382</v>
      </c>
      <c r="H238" s="79" t="s">
        <v>382</v>
      </c>
      <c r="I238" s="20"/>
      <c r="J238" s="58" t="s">
        <v>613</v>
      </c>
      <c r="K238" s="22">
        <f t="shared" si="10"/>
        <v>350000</v>
      </c>
      <c r="L238" s="34"/>
      <c r="M238" s="22">
        <v>350000</v>
      </c>
      <c r="N238" s="33"/>
      <c r="O238" s="49"/>
      <c r="P238" s="34"/>
      <c r="Q238" s="20"/>
      <c r="R238" s="20" t="s">
        <v>628</v>
      </c>
      <c r="S238" s="20" t="s">
        <v>168</v>
      </c>
      <c r="T238" s="26">
        <v>43553</v>
      </c>
      <c r="U238" s="36"/>
      <c r="V238" s="52">
        <v>34</v>
      </c>
      <c r="W238" s="34" t="s">
        <v>629</v>
      </c>
      <c r="X238" s="52"/>
      <c r="Z238" s="31"/>
      <c r="AA238" s="32"/>
    </row>
    <row r="239" spans="1:27" s="37" customFormat="1" ht="17.25" customHeight="1" outlineLevel="2" x14ac:dyDescent="0.25">
      <c r="A239" s="20" t="s">
        <v>178</v>
      </c>
      <c r="B239" s="20" t="s">
        <v>275</v>
      </c>
      <c r="C239" s="20">
        <v>1090211</v>
      </c>
      <c r="D239" s="21">
        <v>163602496</v>
      </c>
      <c r="E239" s="20" t="s">
        <v>713</v>
      </c>
      <c r="F239" s="38" t="s">
        <v>738</v>
      </c>
      <c r="G239" s="79" t="s">
        <v>173</v>
      </c>
      <c r="H239" s="79" t="s">
        <v>173</v>
      </c>
      <c r="I239" s="20"/>
      <c r="J239" s="58" t="s">
        <v>738</v>
      </c>
      <c r="K239" s="22">
        <v>7935076.2000000002</v>
      </c>
      <c r="L239" s="34"/>
      <c r="M239" s="22">
        <v>7935076.2000000002</v>
      </c>
      <c r="N239" s="33"/>
      <c r="O239" s="49" t="s">
        <v>272</v>
      </c>
      <c r="P239" s="34"/>
      <c r="Q239" s="20"/>
      <c r="R239" s="20" t="s">
        <v>691</v>
      </c>
      <c r="S239" s="25" t="s">
        <v>168</v>
      </c>
      <c r="T239" s="26">
        <v>43920</v>
      </c>
      <c r="U239" s="36"/>
      <c r="V239" s="52" t="s">
        <v>805</v>
      </c>
      <c r="W239" s="34" t="s">
        <v>747</v>
      </c>
      <c r="X239" s="35">
        <v>44020</v>
      </c>
      <c r="Z239" s="31"/>
      <c r="AA239" s="32"/>
    </row>
    <row r="240" spans="1:27" s="37" customFormat="1" ht="17.25" customHeight="1" outlineLevel="2" x14ac:dyDescent="0.25">
      <c r="A240" s="20" t="s">
        <v>178</v>
      </c>
      <c r="B240" s="20" t="s">
        <v>275</v>
      </c>
      <c r="C240" s="20">
        <v>1090211</v>
      </c>
      <c r="D240" s="21">
        <v>163602496</v>
      </c>
      <c r="E240" s="20" t="s">
        <v>715</v>
      </c>
      <c r="F240" s="38" t="s">
        <v>729</v>
      </c>
      <c r="G240" s="79" t="s">
        <v>617</v>
      </c>
      <c r="H240" s="79" t="s">
        <v>617</v>
      </c>
      <c r="I240" s="20"/>
      <c r="J240" s="58" t="s">
        <v>806</v>
      </c>
      <c r="K240" s="22">
        <v>3083570</v>
      </c>
      <c r="L240" s="34"/>
      <c r="M240" s="22">
        <v>3083570</v>
      </c>
      <c r="N240" s="33"/>
      <c r="O240" s="49"/>
      <c r="P240" s="34"/>
      <c r="Q240" s="20"/>
      <c r="R240" s="20" t="s">
        <v>691</v>
      </c>
      <c r="S240" s="25" t="s">
        <v>168</v>
      </c>
      <c r="T240" s="26">
        <v>43920</v>
      </c>
      <c r="U240" s="36"/>
      <c r="V240" s="52" t="s">
        <v>805</v>
      </c>
      <c r="W240" s="34" t="s">
        <v>747</v>
      </c>
      <c r="X240" s="35">
        <v>44020</v>
      </c>
      <c r="Z240" s="31">
        <v>5075909</v>
      </c>
      <c r="AA240" s="32">
        <v>3083570</v>
      </c>
    </row>
    <row r="241" spans="1:27" s="37" customFormat="1" ht="17.25" customHeight="1" outlineLevel="2" x14ac:dyDescent="0.25">
      <c r="A241" s="20" t="s">
        <v>178</v>
      </c>
      <c r="B241" s="20" t="s">
        <v>275</v>
      </c>
      <c r="C241" s="20">
        <v>1090211</v>
      </c>
      <c r="D241" s="21">
        <v>163602496</v>
      </c>
      <c r="E241" s="20" t="s">
        <v>730</v>
      </c>
      <c r="F241" s="38" t="s">
        <v>731</v>
      </c>
      <c r="G241" s="79" t="s">
        <v>29</v>
      </c>
      <c r="H241" s="79" t="s">
        <v>29</v>
      </c>
      <c r="I241" s="20"/>
      <c r="J241" s="58" t="s">
        <v>732</v>
      </c>
      <c r="K241" s="22">
        <v>8057289.3600000003</v>
      </c>
      <c r="L241" s="34"/>
      <c r="M241" s="22">
        <v>8057289.3600000003</v>
      </c>
      <c r="N241" s="33"/>
      <c r="O241" s="49"/>
      <c r="P241" s="34"/>
      <c r="Q241" s="20"/>
      <c r="R241" s="20" t="s">
        <v>691</v>
      </c>
      <c r="S241" s="25" t="s">
        <v>168</v>
      </c>
      <c r="T241" s="26">
        <v>43920</v>
      </c>
      <c r="U241" s="36"/>
      <c r="V241" s="52" t="s">
        <v>805</v>
      </c>
      <c r="W241" s="34" t="s">
        <v>747</v>
      </c>
      <c r="X241" s="35">
        <v>44020</v>
      </c>
      <c r="Z241" s="31">
        <v>5069398</v>
      </c>
      <c r="AA241" s="32">
        <v>3666933.15</v>
      </c>
    </row>
    <row r="242" spans="1:27" s="37" customFormat="1" ht="17.25" customHeight="1" outlineLevel="2" x14ac:dyDescent="0.25">
      <c r="A242" s="20" t="s">
        <v>178</v>
      </c>
      <c r="B242" s="20" t="s">
        <v>275</v>
      </c>
      <c r="C242" s="20">
        <v>1090211</v>
      </c>
      <c r="D242" s="21">
        <v>163602496</v>
      </c>
      <c r="E242" s="20" t="s">
        <v>883</v>
      </c>
      <c r="F242" s="38" t="s">
        <v>884</v>
      </c>
      <c r="G242" s="79" t="s">
        <v>173</v>
      </c>
      <c r="H242" s="79" t="s">
        <v>442</v>
      </c>
      <c r="I242" s="20"/>
      <c r="J242" s="58" t="s">
        <v>894</v>
      </c>
      <c r="K242" s="22">
        <v>700025</v>
      </c>
      <c r="L242" s="34"/>
      <c r="M242" s="22">
        <v>700025</v>
      </c>
      <c r="N242" s="33"/>
      <c r="O242" s="49" t="s">
        <v>272</v>
      </c>
      <c r="P242" s="34"/>
      <c r="Q242" s="20"/>
      <c r="R242" s="20" t="s">
        <v>881</v>
      </c>
      <c r="S242" s="25" t="s">
        <v>168</v>
      </c>
      <c r="T242" s="26">
        <v>44186</v>
      </c>
      <c r="U242" s="36"/>
      <c r="V242" s="52"/>
      <c r="W242" s="34" t="s">
        <v>892</v>
      </c>
      <c r="X242" s="35"/>
      <c r="Z242" s="31"/>
      <c r="AA242" s="32"/>
    </row>
    <row r="243" spans="1:27" s="37" customFormat="1" ht="17.25" customHeight="1" outlineLevel="2" x14ac:dyDescent="0.25">
      <c r="A243" s="20" t="s">
        <v>178</v>
      </c>
      <c r="B243" s="20" t="s">
        <v>275</v>
      </c>
      <c r="C243" s="20">
        <v>1090211</v>
      </c>
      <c r="D243" s="21">
        <v>163602496</v>
      </c>
      <c r="E243" s="20" t="s">
        <v>885</v>
      </c>
      <c r="F243" s="38" t="s">
        <v>886</v>
      </c>
      <c r="G243" s="79" t="s">
        <v>312</v>
      </c>
      <c r="H243" s="79" t="s">
        <v>895</v>
      </c>
      <c r="I243" s="20"/>
      <c r="J243" s="58" t="s">
        <v>896</v>
      </c>
      <c r="K243" s="22">
        <v>3000000</v>
      </c>
      <c r="L243" s="34"/>
      <c r="M243" s="22">
        <v>3000000</v>
      </c>
      <c r="N243" s="33"/>
      <c r="O243" s="49"/>
      <c r="P243" s="34"/>
      <c r="Q243" s="20"/>
      <c r="R243" s="20" t="s">
        <v>881</v>
      </c>
      <c r="S243" s="25" t="s">
        <v>168</v>
      </c>
      <c r="T243" s="26">
        <v>44186</v>
      </c>
      <c r="U243" s="36"/>
      <c r="V243" s="52"/>
      <c r="W243" s="34" t="s">
        <v>892</v>
      </c>
      <c r="X243" s="35"/>
      <c r="Z243" s="31"/>
      <c r="AA243" s="32"/>
    </row>
    <row r="244" spans="1:27" s="37" customFormat="1" ht="17.25" customHeight="1" outlineLevel="2" x14ac:dyDescent="0.25">
      <c r="A244" s="20" t="s">
        <v>178</v>
      </c>
      <c r="B244" s="20" t="s">
        <v>275</v>
      </c>
      <c r="C244" s="20">
        <v>1090211</v>
      </c>
      <c r="D244" s="21">
        <v>163602496</v>
      </c>
      <c r="E244" s="20" t="s">
        <v>883</v>
      </c>
      <c r="F244" s="38" t="s">
        <v>884</v>
      </c>
      <c r="G244" s="79" t="s">
        <v>173</v>
      </c>
      <c r="H244" s="79" t="s">
        <v>442</v>
      </c>
      <c r="I244" s="20"/>
      <c r="J244" s="58" t="s">
        <v>893</v>
      </c>
      <c r="K244" s="22">
        <v>992000</v>
      </c>
      <c r="L244" s="34"/>
      <c r="M244" s="22">
        <v>992000</v>
      </c>
      <c r="N244" s="33"/>
      <c r="O244" s="49" t="s">
        <v>272</v>
      </c>
      <c r="P244" s="34"/>
      <c r="Q244" s="20"/>
      <c r="R244" s="20" t="s">
        <v>881</v>
      </c>
      <c r="S244" s="25" t="s">
        <v>168</v>
      </c>
      <c r="T244" s="26">
        <v>44186</v>
      </c>
      <c r="U244" s="36"/>
      <c r="V244" s="52"/>
      <c r="W244" s="34" t="s">
        <v>892</v>
      </c>
      <c r="X244" s="35"/>
      <c r="Z244" s="31"/>
      <c r="AA244" s="32"/>
    </row>
    <row r="245" spans="1:27" s="37" customFormat="1" ht="17.25" customHeight="1" outlineLevel="2" x14ac:dyDescent="0.25">
      <c r="A245" s="20" t="s">
        <v>178</v>
      </c>
      <c r="B245" s="20" t="s">
        <v>275</v>
      </c>
      <c r="C245" s="20">
        <v>1090211</v>
      </c>
      <c r="D245" s="21">
        <v>163602496</v>
      </c>
      <c r="E245" s="20" t="s">
        <v>736</v>
      </c>
      <c r="F245" s="20" t="s">
        <v>739</v>
      </c>
      <c r="G245" s="20" t="s">
        <v>711</v>
      </c>
      <c r="H245" s="20" t="s">
        <v>711</v>
      </c>
      <c r="I245" s="20"/>
      <c r="J245" s="20" t="s">
        <v>712</v>
      </c>
      <c r="K245" s="22">
        <v>21096652</v>
      </c>
      <c r="L245" s="34"/>
      <c r="M245" s="22">
        <v>21096652</v>
      </c>
      <c r="N245" s="20"/>
      <c r="O245" s="20"/>
      <c r="P245" s="34"/>
      <c r="Q245" s="20"/>
      <c r="R245" s="20" t="s">
        <v>691</v>
      </c>
      <c r="S245" s="25" t="s">
        <v>168</v>
      </c>
      <c r="T245" s="26">
        <v>43920</v>
      </c>
      <c r="U245" s="36"/>
      <c r="V245" s="52"/>
      <c r="W245" s="34" t="s">
        <v>747</v>
      </c>
      <c r="X245" s="52"/>
      <c r="Z245" s="31"/>
      <c r="AA245" s="32"/>
    </row>
    <row r="246" spans="1:27" s="37" customFormat="1" ht="17.25" customHeight="1" outlineLevel="2" x14ac:dyDescent="0.25">
      <c r="A246" s="20" t="s">
        <v>178</v>
      </c>
      <c r="B246" s="20" t="s">
        <v>275</v>
      </c>
      <c r="C246" s="20">
        <v>1090211</v>
      </c>
      <c r="D246" s="21">
        <v>163602496</v>
      </c>
      <c r="E246" s="20" t="s">
        <v>757</v>
      </c>
      <c r="F246" s="20" t="s">
        <v>758</v>
      </c>
      <c r="G246" s="20" t="s">
        <v>381</v>
      </c>
      <c r="H246" s="20" t="s">
        <v>381</v>
      </c>
      <c r="I246" s="20"/>
      <c r="J246" s="38" t="s">
        <v>836</v>
      </c>
      <c r="K246" s="22">
        <v>1290000</v>
      </c>
      <c r="L246" s="34"/>
      <c r="M246" s="22">
        <v>1290000</v>
      </c>
      <c r="N246" s="20"/>
      <c r="O246" s="20"/>
      <c r="P246" s="34"/>
      <c r="Q246" s="20"/>
      <c r="R246" s="20" t="s">
        <v>750</v>
      </c>
      <c r="S246" s="25" t="s">
        <v>168</v>
      </c>
      <c r="T246" s="26">
        <v>44011</v>
      </c>
      <c r="U246" s="36"/>
      <c r="V246" s="52" t="s">
        <v>805</v>
      </c>
      <c r="W246" s="34" t="s">
        <v>767</v>
      </c>
      <c r="X246" s="35">
        <v>44020</v>
      </c>
      <c r="Z246" s="31">
        <v>5074690</v>
      </c>
      <c r="AA246" s="32">
        <v>1265187.5</v>
      </c>
    </row>
    <row r="247" spans="1:27" s="37" customFormat="1" ht="17.25" customHeight="1" outlineLevel="2" x14ac:dyDescent="0.25">
      <c r="A247" s="20" t="s">
        <v>178</v>
      </c>
      <c r="B247" s="20" t="s">
        <v>275</v>
      </c>
      <c r="C247" s="20">
        <v>1090211</v>
      </c>
      <c r="D247" s="21">
        <v>163602496</v>
      </c>
      <c r="E247" s="20" t="s">
        <v>935</v>
      </c>
      <c r="F247" s="20" t="s">
        <v>936</v>
      </c>
      <c r="G247" s="20" t="s">
        <v>711</v>
      </c>
      <c r="H247" s="38" t="s">
        <v>937</v>
      </c>
      <c r="I247" s="20"/>
      <c r="J247" s="38" t="s">
        <v>938</v>
      </c>
      <c r="K247" s="22">
        <v>3000000</v>
      </c>
      <c r="L247" s="34"/>
      <c r="M247" s="22">
        <v>3000000</v>
      </c>
      <c r="N247" s="20"/>
      <c r="O247" s="49"/>
      <c r="P247" s="34"/>
      <c r="Q247" s="20"/>
      <c r="R247" s="20" t="s">
        <v>925</v>
      </c>
      <c r="S247" s="25" t="s">
        <v>168</v>
      </c>
      <c r="T247" s="78">
        <v>44284</v>
      </c>
      <c r="U247" s="36"/>
      <c r="V247" s="52"/>
      <c r="W247" s="46" t="s">
        <v>945</v>
      </c>
      <c r="X247" s="35"/>
      <c r="Z247" s="31"/>
      <c r="AA247" s="32"/>
    </row>
    <row r="248" spans="1:27" s="37" customFormat="1" ht="17.25" customHeight="1" outlineLevel="2" x14ac:dyDescent="0.25">
      <c r="A248" s="20" t="s">
        <v>178</v>
      </c>
      <c r="B248" s="20" t="s">
        <v>275</v>
      </c>
      <c r="C248" s="20">
        <v>1090211</v>
      </c>
      <c r="D248" s="21">
        <v>163602496</v>
      </c>
      <c r="E248" s="20" t="s">
        <v>935</v>
      </c>
      <c r="F248" s="20" t="s">
        <v>936</v>
      </c>
      <c r="G248" s="20" t="s">
        <v>711</v>
      </c>
      <c r="H248" s="38" t="s">
        <v>968</v>
      </c>
      <c r="I248" s="20"/>
      <c r="J248" s="38" t="s">
        <v>967</v>
      </c>
      <c r="K248" s="22">
        <v>1453814.44</v>
      </c>
      <c r="L248" s="34"/>
      <c r="M248" s="22">
        <v>1453814.44</v>
      </c>
      <c r="N248" s="20"/>
      <c r="O248" s="49"/>
      <c r="P248" s="34"/>
      <c r="Q248" s="20"/>
      <c r="R248" s="148" t="s">
        <v>957</v>
      </c>
      <c r="S248" s="25" t="s">
        <v>168</v>
      </c>
      <c r="T248" s="35">
        <v>44405</v>
      </c>
      <c r="U248" s="36"/>
      <c r="V248" s="52"/>
      <c r="W248" s="46" t="s">
        <v>960</v>
      </c>
      <c r="X248" s="35"/>
      <c r="Z248" s="31"/>
      <c r="AA248" s="32"/>
    </row>
    <row r="249" spans="1:27" s="37" customFormat="1" ht="17.25" customHeight="1" outlineLevel="2" x14ac:dyDescent="0.25">
      <c r="A249" s="20" t="s">
        <v>178</v>
      </c>
      <c r="B249" s="20" t="s">
        <v>275</v>
      </c>
      <c r="C249" s="20">
        <v>1090211</v>
      </c>
      <c r="D249" s="21">
        <v>163602496</v>
      </c>
      <c r="E249" s="20" t="s">
        <v>935</v>
      </c>
      <c r="F249" s="20" t="s">
        <v>936</v>
      </c>
      <c r="G249" s="20" t="s">
        <v>586</v>
      </c>
      <c r="H249" s="20" t="s">
        <v>939</v>
      </c>
      <c r="I249" s="20"/>
      <c r="J249" s="38" t="s">
        <v>940</v>
      </c>
      <c r="K249" s="22">
        <v>3000000</v>
      </c>
      <c r="L249" s="34"/>
      <c r="M249" s="22">
        <v>3000000</v>
      </c>
      <c r="N249" s="20"/>
      <c r="O249" s="20"/>
      <c r="P249" s="34"/>
      <c r="Q249" s="20"/>
      <c r="R249" s="20" t="s">
        <v>925</v>
      </c>
      <c r="S249" s="25" t="s">
        <v>168</v>
      </c>
      <c r="T249" s="78">
        <v>44284</v>
      </c>
      <c r="U249" s="36"/>
      <c r="V249" s="52"/>
      <c r="W249" s="46" t="s">
        <v>945</v>
      </c>
      <c r="X249" s="35"/>
      <c r="Z249" s="31"/>
      <c r="AA249" s="32"/>
    </row>
    <row r="250" spans="1:27" s="37" customFormat="1" ht="17.25" customHeight="1" outlineLevel="2" x14ac:dyDescent="0.25">
      <c r="A250" s="20" t="s">
        <v>178</v>
      </c>
      <c r="B250" s="20" t="s">
        <v>275</v>
      </c>
      <c r="C250" s="20">
        <v>1090211</v>
      </c>
      <c r="D250" s="21">
        <v>163602496</v>
      </c>
      <c r="E250" s="20" t="s">
        <v>935</v>
      </c>
      <c r="F250" s="20" t="s">
        <v>936</v>
      </c>
      <c r="G250" s="20" t="s">
        <v>312</v>
      </c>
      <c r="H250" s="20" t="s">
        <v>941</v>
      </c>
      <c r="I250" s="20"/>
      <c r="J250" s="38" t="s">
        <v>942</v>
      </c>
      <c r="K250" s="22">
        <v>510000</v>
      </c>
      <c r="L250" s="34"/>
      <c r="M250" s="22">
        <v>510000</v>
      </c>
      <c r="N250" s="20"/>
      <c r="O250" s="20"/>
      <c r="P250" s="34"/>
      <c r="Q250" s="20"/>
      <c r="R250" s="20" t="s">
        <v>925</v>
      </c>
      <c r="S250" s="25" t="s">
        <v>168</v>
      </c>
      <c r="T250" s="78">
        <v>44284</v>
      </c>
      <c r="U250" s="36"/>
      <c r="V250" s="52"/>
      <c r="W250" s="46" t="s">
        <v>945</v>
      </c>
      <c r="X250" s="35"/>
      <c r="Z250" s="31"/>
      <c r="AA250" s="32"/>
    </row>
    <row r="251" spans="1:27" s="37" customFormat="1" ht="17.25" customHeight="1" outlineLevel="2" x14ac:dyDescent="0.25">
      <c r="A251" s="20" t="s">
        <v>178</v>
      </c>
      <c r="B251" s="20" t="s">
        <v>275</v>
      </c>
      <c r="C251" s="20">
        <v>1090211</v>
      </c>
      <c r="D251" s="21">
        <v>163602496</v>
      </c>
      <c r="E251" s="20" t="s">
        <v>935</v>
      </c>
      <c r="F251" s="20" t="s">
        <v>936</v>
      </c>
      <c r="G251" s="20" t="s">
        <v>711</v>
      </c>
      <c r="H251" s="20" t="s">
        <v>981</v>
      </c>
      <c r="I251" s="20"/>
      <c r="J251" s="38" t="s">
        <v>980</v>
      </c>
      <c r="K251" s="22">
        <v>250000</v>
      </c>
      <c r="L251" s="34"/>
      <c r="M251" s="22">
        <v>250000</v>
      </c>
      <c r="N251" s="20"/>
      <c r="O251" s="20"/>
      <c r="P251" s="34"/>
      <c r="Q251" s="20"/>
      <c r="R251" s="20" t="s">
        <v>978</v>
      </c>
      <c r="S251" s="25" t="s">
        <v>168</v>
      </c>
      <c r="T251" s="78">
        <v>44417</v>
      </c>
      <c r="U251" s="36"/>
      <c r="V251" s="52"/>
      <c r="W251" s="46" t="s">
        <v>979</v>
      </c>
      <c r="X251" s="35"/>
      <c r="Z251" s="31"/>
      <c r="AA251" s="32"/>
    </row>
    <row r="252" spans="1:27" s="37" customFormat="1" ht="17.25" customHeight="1" outlineLevel="2" x14ac:dyDescent="0.25">
      <c r="A252" s="150" t="s">
        <v>178</v>
      </c>
      <c r="B252" s="150" t="s">
        <v>275</v>
      </c>
      <c r="C252" s="150">
        <v>1090211</v>
      </c>
      <c r="D252" s="151">
        <v>163602496</v>
      </c>
      <c r="E252" s="150" t="s">
        <v>935</v>
      </c>
      <c r="F252" s="150" t="s">
        <v>936</v>
      </c>
      <c r="G252" s="150" t="s">
        <v>379</v>
      </c>
      <c r="H252" s="150" t="s">
        <v>981</v>
      </c>
      <c r="I252" s="150"/>
      <c r="J252" s="150" t="s">
        <v>985</v>
      </c>
      <c r="K252" s="152">
        <v>120000</v>
      </c>
      <c r="L252" s="153"/>
      <c r="M252" s="152">
        <v>120000</v>
      </c>
      <c r="N252" s="150"/>
      <c r="O252" s="150"/>
      <c r="P252" s="153"/>
      <c r="Q252" s="150"/>
      <c r="R252" s="150" t="s">
        <v>978</v>
      </c>
      <c r="S252" s="150" t="s">
        <v>168</v>
      </c>
      <c r="T252" s="78">
        <v>44417</v>
      </c>
      <c r="U252" s="36"/>
      <c r="V252" s="52"/>
      <c r="W252" s="46" t="s">
        <v>979</v>
      </c>
      <c r="X252" s="35"/>
      <c r="Z252" s="31"/>
      <c r="AA252" s="32"/>
    </row>
    <row r="253" spans="1:27" s="37" customFormat="1" ht="17.25" customHeight="1" outlineLevel="2" x14ac:dyDescent="0.25">
      <c r="A253" s="20" t="s">
        <v>178</v>
      </c>
      <c r="B253" s="20" t="s">
        <v>275</v>
      </c>
      <c r="C253" s="20">
        <v>1090211</v>
      </c>
      <c r="D253" s="21">
        <v>163602496</v>
      </c>
      <c r="E253" s="20" t="s">
        <v>971</v>
      </c>
      <c r="F253" s="20" t="s">
        <v>972</v>
      </c>
      <c r="G253" s="20" t="s">
        <v>711</v>
      </c>
      <c r="H253" s="20" t="s">
        <v>983</v>
      </c>
      <c r="I253" s="20"/>
      <c r="J253" s="38" t="s">
        <v>973</v>
      </c>
      <c r="K253" s="22">
        <v>849400</v>
      </c>
      <c r="L253" s="34"/>
      <c r="M253" s="22">
        <v>849400</v>
      </c>
      <c r="N253" s="20"/>
      <c r="O253" s="20"/>
      <c r="P253" s="34"/>
      <c r="Q253" s="20"/>
      <c r="R253" s="20" t="s">
        <v>978</v>
      </c>
      <c r="S253" s="25" t="s">
        <v>168</v>
      </c>
      <c r="T253" s="78">
        <v>44417</v>
      </c>
      <c r="U253" s="36"/>
      <c r="V253" s="52"/>
      <c r="W253" s="46" t="s">
        <v>979</v>
      </c>
      <c r="X253" s="35"/>
      <c r="Z253" s="31"/>
      <c r="AA253" s="32"/>
    </row>
    <row r="254" spans="1:27" s="37" customFormat="1" ht="17.25" customHeight="1" outlineLevel="2" x14ac:dyDescent="0.25">
      <c r="A254" s="20" t="s">
        <v>178</v>
      </c>
      <c r="B254" s="20" t="s">
        <v>275</v>
      </c>
      <c r="C254" s="20">
        <v>1090211</v>
      </c>
      <c r="D254" s="21">
        <v>163602496</v>
      </c>
      <c r="E254" s="20" t="s">
        <v>971</v>
      </c>
      <c r="F254" s="20" t="s">
        <v>972</v>
      </c>
      <c r="G254" s="20" t="s">
        <v>711</v>
      </c>
      <c r="H254" s="20" t="s">
        <v>982</v>
      </c>
      <c r="I254" s="20"/>
      <c r="J254" s="38" t="s">
        <v>974</v>
      </c>
      <c r="K254" s="22">
        <v>6200000</v>
      </c>
      <c r="L254" s="34"/>
      <c r="M254" s="22">
        <v>6200000</v>
      </c>
      <c r="N254" s="20"/>
      <c r="O254" s="20"/>
      <c r="P254" s="34"/>
      <c r="Q254" s="20"/>
      <c r="R254" s="20" t="s">
        <v>978</v>
      </c>
      <c r="S254" s="25" t="s">
        <v>168</v>
      </c>
      <c r="T254" s="78">
        <v>44417</v>
      </c>
      <c r="U254" s="36"/>
      <c r="V254" s="52"/>
      <c r="W254" s="46" t="s">
        <v>979</v>
      </c>
      <c r="X254" s="35"/>
      <c r="Z254" s="31"/>
      <c r="AA254" s="32"/>
    </row>
    <row r="255" spans="1:27" s="37" customFormat="1" ht="17.25" customHeight="1" outlineLevel="2" x14ac:dyDescent="0.25">
      <c r="A255" s="20" t="s">
        <v>178</v>
      </c>
      <c r="B255" s="20" t="s">
        <v>275</v>
      </c>
      <c r="C255" s="20">
        <v>1090211</v>
      </c>
      <c r="D255" s="21">
        <v>163602496</v>
      </c>
      <c r="E255" s="20" t="s">
        <v>971</v>
      </c>
      <c r="F255" s="20" t="s">
        <v>972</v>
      </c>
      <c r="G255" s="20" t="s">
        <v>711</v>
      </c>
      <c r="H255" s="20" t="s">
        <v>984</v>
      </c>
      <c r="I255" s="20"/>
      <c r="J255" s="38" t="s">
        <v>975</v>
      </c>
      <c r="K255" s="22">
        <v>5000000</v>
      </c>
      <c r="L255" s="34"/>
      <c r="M255" s="22">
        <v>5000000</v>
      </c>
      <c r="N255" s="20"/>
      <c r="O255" s="20"/>
      <c r="P255" s="34"/>
      <c r="Q255" s="20"/>
      <c r="R255" s="20" t="s">
        <v>978</v>
      </c>
      <c r="S255" s="25" t="s">
        <v>168</v>
      </c>
      <c r="T255" s="78">
        <v>44417</v>
      </c>
      <c r="U255" s="36"/>
      <c r="V255" s="52"/>
      <c r="W255" s="46" t="s">
        <v>979</v>
      </c>
      <c r="X255" s="35"/>
      <c r="Z255" s="31"/>
      <c r="AA255" s="32"/>
    </row>
    <row r="256" spans="1:27" s="37" customFormat="1" ht="17.25" customHeight="1" outlineLevel="2" x14ac:dyDescent="0.25">
      <c r="A256" s="20" t="s">
        <v>178</v>
      </c>
      <c r="B256" s="20" t="s">
        <v>275</v>
      </c>
      <c r="C256" s="20">
        <v>1090211</v>
      </c>
      <c r="D256" s="21">
        <v>163602496</v>
      </c>
      <c r="E256" s="20" t="s">
        <v>971</v>
      </c>
      <c r="F256" s="20" t="s">
        <v>972</v>
      </c>
      <c r="G256" s="20" t="s">
        <v>711</v>
      </c>
      <c r="H256" s="20" t="s">
        <v>977</v>
      </c>
      <c r="I256" s="20"/>
      <c r="J256" s="38" t="s">
        <v>976</v>
      </c>
      <c r="K256" s="22">
        <v>1240000</v>
      </c>
      <c r="L256" s="34"/>
      <c r="M256" s="22">
        <v>1240000</v>
      </c>
      <c r="N256" s="20"/>
      <c r="O256" s="20"/>
      <c r="P256" s="34"/>
      <c r="Q256" s="20"/>
      <c r="R256" s="20" t="s">
        <v>978</v>
      </c>
      <c r="S256" s="25" t="s">
        <v>168</v>
      </c>
      <c r="T256" s="78">
        <v>44417</v>
      </c>
      <c r="U256" s="36"/>
      <c r="V256" s="52"/>
      <c r="W256" s="46" t="s">
        <v>979</v>
      </c>
      <c r="X256" s="35"/>
      <c r="Z256" s="31"/>
      <c r="AA256" s="32"/>
    </row>
    <row r="257" spans="1:27" ht="17.25" customHeight="1" outlineLevel="2" x14ac:dyDescent="0.25">
      <c r="A257" s="20" t="s">
        <v>178</v>
      </c>
      <c r="B257" s="20" t="s">
        <v>275</v>
      </c>
      <c r="C257" s="20">
        <v>1090211</v>
      </c>
      <c r="D257" s="21">
        <v>163602496</v>
      </c>
      <c r="E257" s="20" t="s">
        <v>150</v>
      </c>
      <c r="F257" s="20" t="s">
        <v>81</v>
      </c>
      <c r="G257" s="20" t="s">
        <v>376</v>
      </c>
      <c r="H257" s="20" t="s">
        <v>376</v>
      </c>
      <c r="I257" s="20"/>
      <c r="J257" s="20" t="s">
        <v>82</v>
      </c>
      <c r="K257" s="80">
        <f>L257+M257</f>
        <v>2000000</v>
      </c>
      <c r="L257" s="24"/>
      <c r="M257" s="80">
        <v>2000000</v>
      </c>
      <c r="N257" s="23"/>
      <c r="O257" s="49"/>
      <c r="P257" s="24"/>
      <c r="Q257" s="20"/>
      <c r="R257" s="20" t="s">
        <v>315</v>
      </c>
      <c r="S257" s="25" t="s">
        <v>200</v>
      </c>
      <c r="T257" s="26">
        <v>42185</v>
      </c>
      <c r="U257" s="27"/>
      <c r="V257" s="29"/>
      <c r="W257" s="38" t="s">
        <v>562</v>
      </c>
      <c r="X257" s="29"/>
      <c r="Z257" s="31"/>
      <c r="AA257" s="32"/>
    </row>
    <row r="258" spans="1:27" ht="17.25" customHeight="1" outlineLevel="2" x14ac:dyDescent="0.25">
      <c r="A258" s="20" t="s">
        <v>178</v>
      </c>
      <c r="B258" s="20" t="s">
        <v>275</v>
      </c>
      <c r="C258" s="20"/>
      <c r="D258" s="21">
        <v>163602496</v>
      </c>
      <c r="E258" s="20" t="s">
        <v>150</v>
      </c>
      <c r="F258" s="20" t="s">
        <v>81</v>
      </c>
      <c r="G258" s="20" t="s">
        <v>376</v>
      </c>
      <c r="H258" s="20" t="s">
        <v>376</v>
      </c>
      <c r="I258" s="20"/>
      <c r="J258" s="20" t="s">
        <v>119</v>
      </c>
      <c r="K258" s="80">
        <f>L258+M258</f>
        <v>4000000</v>
      </c>
      <c r="L258" s="24"/>
      <c r="M258" s="22">
        <v>4000000</v>
      </c>
      <c r="N258" s="23"/>
      <c r="O258" s="49"/>
      <c r="P258" s="24"/>
      <c r="Q258" s="20"/>
      <c r="R258" s="20" t="s">
        <v>315</v>
      </c>
      <c r="S258" s="25" t="s">
        <v>200</v>
      </c>
      <c r="T258" s="26">
        <v>42185</v>
      </c>
      <c r="U258" s="27"/>
      <c r="V258" s="29"/>
      <c r="W258" s="20"/>
      <c r="X258" s="29"/>
      <c r="Z258" s="31"/>
      <c r="AA258" s="32"/>
    </row>
    <row r="259" spans="1:27" ht="17.25" customHeight="1" outlineLevel="2" x14ac:dyDescent="0.25">
      <c r="A259" s="20" t="s">
        <v>178</v>
      </c>
      <c r="B259" s="20" t="s">
        <v>275</v>
      </c>
      <c r="C259" s="20"/>
      <c r="D259" s="21">
        <v>163602496</v>
      </c>
      <c r="E259" s="20" t="s">
        <v>150</v>
      </c>
      <c r="F259" s="20" t="s">
        <v>81</v>
      </c>
      <c r="G259" s="20" t="s">
        <v>376</v>
      </c>
      <c r="H259" s="20" t="s">
        <v>376</v>
      </c>
      <c r="I259" s="20"/>
      <c r="J259" s="20" t="s">
        <v>119</v>
      </c>
      <c r="K259" s="80">
        <f>L259+M259</f>
        <v>-4000000</v>
      </c>
      <c r="L259" s="24"/>
      <c r="M259" s="22">
        <v>-4000000</v>
      </c>
      <c r="N259" s="23"/>
      <c r="O259" s="49"/>
      <c r="P259" s="24"/>
      <c r="Q259" s="20"/>
      <c r="R259" s="20" t="s">
        <v>528</v>
      </c>
      <c r="S259" s="25" t="s">
        <v>168</v>
      </c>
      <c r="T259" s="26">
        <v>43473</v>
      </c>
      <c r="U259" s="27"/>
      <c r="V259" s="29"/>
      <c r="W259" s="20"/>
      <c r="X259" s="29"/>
      <c r="Z259" s="31"/>
      <c r="AA259" s="32"/>
    </row>
    <row r="260" spans="1:27" ht="17.25" customHeight="1" outlineLevel="2" x14ac:dyDescent="0.25">
      <c r="A260" s="20" t="s">
        <v>178</v>
      </c>
      <c r="B260" s="20" t="s">
        <v>275</v>
      </c>
      <c r="C260" s="20"/>
      <c r="D260" s="21">
        <v>163602496</v>
      </c>
      <c r="E260" s="20" t="s">
        <v>151</v>
      </c>
      <c r="F260" s="20" t="s">
        <v>83</v>
      </c>
      <c r="G260" s="20" t="s">
        <v>376</v>
      </c>
      <c r="H260" s="20" t="s">
        <v>20</v>
      </c>
      <c r="I260" s="20">
        <v>376307</v>
      </c>
      <c r="J260" s="20" t="s">
        <v>84</v>
      </c>
      <c r="K260" s="80">
        <f>L260+M260</f>
        <v>7739889</v>
      </c>
      <c r="L260" s="24"/>
      <c r="M260" s="50">
        <v>7739889</v>
      </c>
      <c r="N260" s="23"/>
      <c r="O260" s="49"/>
      <c r="P260" s="24"/>
      <c r="Q260" s="20" t="s">
        <v>795</v>
      </c>
      <c r="R260" s="20" t="s">
        <v>315</v>
      </c>
      <c r="S260" s="25" t="s">
        <v>200</v>
      </c>
      <c r="T260" s="26">
        <v>42185</v>
      </c>
      <c r="U260" s="27"/>
      <c r="V260" s="29">
        <v>21</v>
      </c>
      <c r="W260" s="25" t="s">
        <v>396</v>
      </c>
      <c r="X260" s="29" t="s">
        <v>397</v>
      </c>
      <c r="Z260" s="31">
        <v>5008028</v>
      </c>
      <c r="AA260" s="81">
        <v>440889.1</v>
      </c>
    </row>
    <row r="261" spans="1:27" ht="17.25" customHeight="1" outlineLevel="2" x14ac:dyDescent="0.25">
      <c r="A261" s="20" t="s">
        <v>178</v>
      </c>
      <c r="B261" s="20" t="s">
        <v>275</v>
      </c>
      <c r="C261" s="20">
        <v>1090211</v>
      </c>
      <c r="D261" s="21">
        <v>163602496</v>
      </c>
      <c r="E261" s="20" t="s">
        <v>151</v>
      </c>
      <c r="F261" s="20" t="s">
        <v>83</v>
      </c>
      <c r="G261" s="20" t="s">
        <v>711</v>
      </c>
      <c r="H261" s="20" t="s">
        <v>20</v>
      </c>
      <c r="I261" s="20"/>
      <c r="J261" s="20" t="s">
        <v>848</v>
      </c>
      <c r="K261" s="80">
        <v>975000</v>
      </c>
      <c r="L261" s="24"/>
      <c r="M261" s="50">
        <v>975000</v>
      </c>
      <c r="N261" s="23"/>
      <c r="O261" s="49"/>
      <c r="P261" s="24"/>
      <c r="Q261" s="20"/>
      <c r="R261" s="20" t="s">
        <v>843</v>
      </c>
      <c r="S261" s="25" t="s">
        <v>168</v>
      </c>
      <c r="T261" s="26">
        <v>44117</v>
      </c>
      <c r="U261" s="27"/>
      <c r="V261" s="29" t="s">
        <v>805</v>
      </c>
      <c r="W261" s="25" t="s">
        <v>851</v>
      </c>
      <c r="X261" s="29"/>
      <c r="Z261" s="31">
        <v>5093606</v>
      </c>
      <c r="AA261" s="81">
        <v>974640</v>
      </c>
    </row>
    <row r="262" spans="1:27" ht="17.25" customHeight="1" outlineLevel="2" x14ac:dyDescent="0.25">
      <c r="A262" s="20" t="s">
        <v>178</v>
      </c>
      <c r="B262" s="20" t="s">
        <v>275</v>
      </c>
      <c r="C262" s="20"/>
      <c r="D262" s="21">
        <v>163602496</v>
      </c>
      <c r="E262" s="20" t="s">
        <v>151</v>
      </c>
      <c r="F262" s="20" t="s">
        <v>83</v>
      </c>
      <c r="G262" s="20" t="s">
        <v>379</v>
      </c>
      <c r="H262" s="20" t="s">
        <v>174</v>
      </c>
      <c r="I262" s="20"/>
      <c r="J262" s="20" t="s">
        <v>85</v>
      </c>
      <c r="K262" s="80">
        <f t="shared" ref="K262:K287" si="11">L262+M262</f>
        <v>1249843.02</v>
      </c>
      <c r="L262" s="24"/>
      <c r="M262" s="50">
        <v>1249843.02</v>
      </c>
      <c r="N262" s="23"/>
      <c r="O262" s="49"/>
      <c r="P262" s="24"/>
      <c r="Q262" s="20"/>
      <c r="R262" s="20" t="s">
        <v>315</v>
      </c>
      <c r="S262" s="25" t="s">
        <v>200</v>
      </c>
      <c r="T262" s="26">
        <v>42185</v>
      </c>
      <c r="U262" s="27"/>
      <c r="V262" s="29"/>
      <c r="W262" s="38" t="s">
        <v>567</v>
      </c>
      <c r="X262" s="29"/>
      <c r="Z262" s="31"/>
      <c r="AA262" s="32"/>
    </row>
    <row r="263" spans="1:27" ht="17.25" customHeight="1" outlineLevel="2" x14ac:dyDescent="0.25">
      <c r="A263" s="20" t="s">
        <v>178</v>
      </c>
      <c r="B263" s="20" t="s">
        <v>275</v>
      </c>
      <c r="C263" s="20"/>
      <c r="D263" s="21">
        <v>163602496</v>
      </c>
      <c r="E263" s="20" t="s">
        <v>152</v>
      </c>
      <c r="F263" s="20" t="s">
        <v>86</v>
      </c>
      <c r="G263" s="20" t="s">
        <v>12</v>
      </c>
      <c r="H263" s="20" t="s">
        <v>26</v>
      </c>
      <c r="I263" s="20">
        <v>370535</v>
      </c>
      <c r="J263" s="20" t="s">
        <v>87</v>
      </c>
      <c r="K263" s="80">
        <f t="shared" si="11"/>
        <v>462855.49</v>
      </c>
      <c r="L263" s="24"/>
      <c r="M263" s="22">
        <v>462855.49</v>
      </c>
      <c r="N263" s="23"/>
      <c r="O263" s="49" t="s">
        <v>205</v>
      </c>
      <c r="P263" s="24"/>
      <c r="Q263" s="20"/>
      <c r="R263" s="20" t="s">
        <v>315</v>
      </c>
      <c r="S263" s="25" t="s">
        <v>200</v>
      </c>
      <c r="T263" s="26">
        <v>42185</v>
      </c>
      <c r="U263" s="27"/>
      <c r="V263" s="29"/>
      <c r="W263" s="25"/>
      <c r="X263" s="29"/>
      <c r="Z263" s="31"/>
      <c r="AA263" s="32"/>
    </row>
    <row r="264" spans="1:27" s="37" customFormat="1" ht="17.25" customHeight="1" outlineLevel="2" x14ac:dyDescent="0.25">
      <c r="A264" s="20" t="s">
        <v>178</v>
      </c>
      <c r="B264" s="20" t="s">
        <v>275</v>
      </c>
      <c r="C264" s="20"/>
      <c r="D264" s="21">
        <v>163602496</v>
      </c>
      <c r="E264" s="20" t="s">
        <v>152</v>
      </c>
      <c r="F264" s="20" t="s">
        <v>86</v>
      </c>
      <c r="G264" s="20" t="s">
        <v>12</v>
      </c>
      <c r="H264" s="20" t="s">
        <v>26</v>
      </c>
      <c r="I264" s="20">
        <v>370535</v>
      </c>
      <c r="J264" s="20" t="s">
        <v>87</v>
      </c>
      <c r="K264" s="80">
        <f t="shared" si="11"/>
        <v>-462855.49</v>
      </c>
      <c r="L264" s="34"/>
      <c r="M264" s="22">
        <v>-462855.49</v>
      </c>
      <c r="N264" s="33"/>
      <c r="O264" s="49" t="s">
        <v>205</v>
      </c>
      <c r="P264" s="34"/>
      <c r="Q264" s="20"/>
      <c r="R264" s="20" t="s">
        <v>398</v>
      </c>
      <c r="S264" s="20" t="s">
        <v>168</v>
      </c>
      <c r="T264" s="35">
        <v>43061</v>
      </c>
      <c r="U264" s="36"/>
      <c r="V264" s="52"/>
      <c r="W264" s="20"/>
      <c r="X264" s="52"/>
      <c r="Z264" s="31"/>
      <c r="AA264" s="32"/>
    </row>
    <row r="265" spans="1:27" s="47" customFormat="1" ht="17.25" customHeight="1" outlineLevel="2" x14ac:dyDescent="0.25">
      <c r="A265" s="38" t="s">
        <v>178</v>
      </c>
      <c r="B265" s="20" t="s">
        <v>275</v>
      </c>
      <c r="C265" s="20"/>
      <c r="D265" s="21">
        <v>163602496</v>
      </c>
      <c r="E265" s="38" t="s">
        <v>153</v>
      </c>
      <c r="F265" s="20" t="s">
        <v>88</v>
      </c>
      <c r="G265" s="38" t="s">
        <v>376</v>
      </c>
      <c r="H265" s="38" t="s">
        <v>376</v>
      </c>
      <c r="I265" s="20"/>
      <c r="J265" s="38" t="s">
        <v>662</v>
      </c>
      <c r="K265" s="82">
        <f t="shared" si="11"/>
        <v>2975000</v>
      </c>
      <c r="L265" s="46"/>
      <c r="M265" s="135">
        <v>2975000</v>
      </c>
      <c r="N265" s="53"/>
      <c r="O265" s="49"/>
      <c r="P265" s="46"/>
      <c r="Q265" s="38" t="s">
        <v>668</v>
      </c>
      <c r="R265" s="38" t="s">
        <v>315</v>
      </c>
      <c r="S265" s="38" t="s">
        <v>200</v>
      </c>
      <c r="T265" s="78">
        <v>42185</v>
      </c>
      <c r="U265" s="55"/>
      <c r="V265" s="45">
        <v>24</v>
      </c>
      <c r="W265" s="38" t="s">
        <v>404</v>
      </c>
      <c r="X265" s="45" t="s">
        <v>427</v>
      </c>
      <c r="Z265" s="44"/>
      <c r="AA265" s="32"/>
    </row>
    <row r="266" spans="1:27" ht="17.25" customHeight="1" outlineLevel="2" x14ac:dyDescent="0.25">
      <c r="A266" s="20" t="s">
        <v>178</v>
      </c>
      <c r="B266" s="20" t="s">
        <v>275</v>
      </c>
      <c r="C266" s="20">
        <v>1090211</v>
      </c>
      <c r="D266" s="21">
        <v>163602496</v>
      </c>
      <c r="E266" s="20" t="s">
        <v>154</v>
      </c>
      <c r="F266" s="20" t="s">
        <v>89</v>
      </c>
      <c r="G266" s="20" t="s">
        <v>376</v>
      </c>
      <c r="H266" s="20" t="s">
        <v>376</v>
      </c>
      <c r="I266" s="20">
        <v>370535</v>
      </c>
      <c r="J266" s="20" t="s">
        <v>90</v>
      </c>
      <c r="K266" s="80">
        <f t="shared" si="11"/>
        <v>1000000</v>
      </c>
      <c r="L266" s="24"/>
      <c r="M266" s="22">
        <v>1000000</v>
      </c>
      <c r="N266" s="23"/>
      <c r="O266" s="49"/>
      <c r="P266" s="24"/>
      <c r="Q266" s="20"/>
      <c r="R266" s="20" t="s">
        <v>315</v>
      </c>
      <c r="S266" s="25" t="s">
        <v>200</v>
      </c>
      <c r="T266" s="26">
        <v>42185</v>
      </c>
      <c r="U266" s="27"/>
      <c r="V266" s="29" t="s">
        <v>766</v>
      </c>
      <c r="W266" s="38" t="s">
        <v>562</v>
      </c>
      <c r="X266" s="26">
        <v>43957</v>
      </c>
      <c r="Z266" s="83">
        <v>5067271</v>
      </c>
      <c r="AA266" s="32">
        <v>1322460</v>
      </c>
    </row>
    <row r="267" spans="1:27" ht="17.25" customHeight="1" outlineLevel="2" x14ac:dyDescent="0.25">
      <c r="A267" s="20" t="s">
        <v>178</v>
      </c>
      <c r="B267" s="20" t="s">
        <v>275</v>
      </c>
      <c r="C267" s="20">
        <v>1090211</v>
      </c>
      <c r="D267" s="21">
        <v>163602496</v>
      </c>
      <c r="E267" s="20" t="s">
        <v>154</v>
      </c>
      <c r="F267" s="20" t="s">
        <v>89</v>
      </c>
      <c r="G267" s="20" t="s">
        <v>376</v>
      </c>
      <c r="H267" s="20" t="s">
        <v>376</v>
      </c>
      <c r="I267" s="20">
        <v>370535</v>
      </c>
      <c r="J267" s="20" t="s">
        <v>90</v>
      </c>
      <c r="K267" s="80">
        <f t="shared" si="11"/>
        <v>500000</v>
      </c>
      <c r="L267" s="24"/>
      <c r="M267" s="22">
        <v>500000</v>
      </c>
      <c r="N267" s="23"/>
      <c r="O267" s="49"/>
      <c r="P267" s="24"/>
      <c r="Q267" s="20"/>
      <c r="R267" s="20" t="s">
        <v>528</v>
      </c>
      <c r="S267" s="25" t="s">
        <v>168</v>
      </c>
      <c r="T267" s="26">
        <v>43473</v>
      </c>
      <c r="U267" s="27"/>
      <c r="V267" s="29" t="s">
        <v>766</v>
      </c>
      <c r="W267" s="38" t="s">
        <v>562</v>
      </c>
      <c r="X267" s="26">
        <v>43957</v>
      </c>
      <c r="Z267" s="83">
        <v>5067271</v>
      </c>
      <c r="AA267" s="32"/>
    </row>
    <row r="268" spans="1:27" ht="17.25" customHeight="1" outlineLevel="2" x14ac:dyDescent="0.25">
      <c r="A268" s="20" t="s">
        <v>178</v>
      </c>
      <c r="B268" s="20" t="s">
        <v>275</v>
      </c>
      <c r="C268" s="20"/>
      <c r="D268" s="21">
        <v>163602496</v>
      </c>
      <c r="E268" s="20" t="s">
        <v>252</v>
      </c>
      <c r="F268" s="20" t="s">
        <v>239</v>
      </c>
      <c r="G268" s="20" t="s">
        <v>29</v>
      </c>
      <c r="H268" s="20" t="s">
        <v>305</v>
      </c>
      <c r="I268" s="38"/>
      <c r="J268" s="20" t="s">
        <v>240</v>
      </c>
      <c r="K268" s="80">
        <f t="shared" si="11"/>
        <v>3500000</v>
      </c>
      <c r="L268" s="24"/>
      <c r="M268" s="22">
        <v>3500000</v>
      </c>
      <c r="N268" s="23"/>
      <c r="O268" s="49" t="s">
        <v>525</v>
      </c>
      <c r="P268" s="24"/>
      <c r="Q268" s="20"/>
      <c r="R268" s="20" t="s">
        <v>314</v>
      </c>
      <c r="S268" s="25" t="s">
        <v>168</v>
      </c>
      <c r="T268" s="35">
        <v>42485</v>
      </c>
      <c r="U268" s="27"/>
      <c r="V268" s="29"/>
      <c r="W268" s="38" t="s">
        <v>562</v>
      </c>
      <c r="X268" s="29"/>
      <c r="Z268" s="31"/>
      <c r="AA268" s="32"/>
    </row>
    <row r="269" spans="1:27" s="37" customFormat="1" ht="17.25" customHeight="1" outlineLevel="2" x14ac:dyDescent="0.25">
      <c r="A269" s="20" t="s">
        <v>178</v>
      </c>
      <c r="B269" s="20" t="s">
        <v>275</v>
      </c>
      <c r="C269" s="20"/>
      <c r="D269" s="21">
        <v>163602496</v>
      </c>
      <c r="E269" s="20" t="s">
        <v>552</v>
      </c>
      <c r="F269" s="38" t="s">
        <v>551</v>
      </c>
      <c r="G269" s="20" t="s">
        <v>449</v>
      </c>
      <c r="H269" s="20" t="s">
        <v>449</v>
      </c>
      <c r="I269" s="20"/>
      <c r="J269" s="38" t="s">
        <v>551</v>
      </c>
      <c r="K269" s="22">
        <f t="shared" si="11"/>
        <v>720000</v>
      </c>
      <c r="L269" s="34"/>
      <c r="M269" s="22">
        <v>720000</v>
      </c>
      <c r="N269" s="33"/>
      <c r="O269" s="49"/>
      <c r="P269" s="34"/>
      <c r="Q269" s="20"/>
      <c r="R269" s="20" t="s">
        <v>528</v>
      </c>
      <c r="S269" s="20" t="s">
        <v>168</v>
      </c>
      <c r="T269" s="26">
        <v>43473</v>
      </c>
      <c r="U269" s="36"/>
      <c r="V269" s="29">
        <v>34</v>
      </c>
      <c r="W269" s="38" t="s">
        <v>561</v>
      </c>
      <c r="X269" s="29" t="s">
        <v>572</v>
      </c>
      <c r="Z269" s="31">
        <v>5045563</v>
      </c>
      <c r="AA269" s="32">
        <v>720000</v>
      </c>
    </row>
    <row r="270" spans="1:27" s="37" customFormat="1" ht="17.25" customHeight="1" outlineLevel="2" x14ac:dyDescent="0.25">
      <c r="A270" s="20" t="s">
        <v>178</v>
      </c>
      <c r="B270" s="20" t="s">
        <v>275</v>
      </c>
      <c r="C270" s="20"/>
      <c r="D270" s="21">
        <v>163602496</v>
      </c>
      <c r="E270" s="20" t="s">
        <v>556</v>
      </c>
      <c r="F270" s="38" t="s">
        <v>557</v>
      </c>
      <c r="G270" s="20" t="s">
        <v>312</v>
      </c>
      <c r="H270" s="20" t="s">
        <v>558</v>
      </c>
      <c r="I270" s="20"/>
      <c r="J270" s="38" t="s">
        <v>557</v>
      </c>
      <c r="K270" s="22">
        <f t="shared" si="11"/>
        <v>2950000</v>
      </c>
      <c r="L270" s="34"/>
      <c r="M270" s="22">
        <v>2950000</v>
      </c>
      <c r="N270" s="33"/>
      <c r="O270" s="49"/>
      <c r="P270" s="34"/>
      <c r="Q270" s="20"/>
      <c r="R270" s="20" t="s">
        <v>528</v>
      </c>
      <c r="S270" s="20" t="s">
        <v>168</v>
      </c>
      <c r="T270" s="26">
        <v>43473</v>
      </c>
      <c r="U270" s="36"/>
      <c r="V270" s="29">
        <v>34</v>
      </c>
      <c r="W270" s="38" t="s">
        <v>561</v>
      </c>
      <c r="X270" s="29" t="s">
        <v>572</v>
      </c>
      <c r="Z270" s="31">
        <v>5044975</v>
      </c>
      <c r="AA270" s="32">
        <v>2928648.51</v>
      </c>
    </row>
    <row r="271" spans="1:27" ht="17.25" customHeight="1" outlineLevel="2" x14ac:dyDescent="0.25">
      <c r="A271" s="20" t="s">
        <v>178</v>
      </c>
      <c r="B271" s="20" t="s">
        <v>276</v>
      </c>
      <c r="C271" s="20"/>
      <c r="D271" s="21">
        <v>64137222</v>
      </c>
      <c r="E271" s="20" t="s">
        <v>155</v>
      </c>
      <c r="F271" s="20" t="s">
        <v>91</v>
      </c>
      <c r="G271" s="20" t="s">
        <v>376</v>
      </c>
      <c r="H271" s="20" t="s">
        <v>376</v>
      </c>
      <c r="I271" s="20"/>
      <c r="J271" s="36" t="s">
        <v>92</v>
      </c>
      <c r="K271" s="50">
        <f t="shared" si="11"/>
        <v>150000</v>
      </c>
      <c r="L271" s="24"/>
      <c r="M271" s="50">
        <v>150000</v>
      </c>
      <c r="N271" s="23"/>
      <c r="O271" s="49"/>
      <c r="P271" s="24"/>
      <c r="Q271" s="20"/>
      <c r="R271" s="20" t="s">
        <v>315</v>
      </c>
      <c r="S271" s="25" t="s">
        <v>200</v>
      </c>
      <c r="T271" s="26">
        <v>42185</v>
      </c>
      <c r="U271" s="27"/>
      <c r="V271" s="29">
        <v>34</v>
      </c>
      <c r="W271" s="38" t="s">
        <v>561</v>
      </c>
      <c r="X271" s="29" t="s">
        <v>572</v>
      </c>
      <c r="Z271" s="31"/>
      <c r="AA271" s="32"/>
    </row>
    <row r="272" spans="1:27" ht="17.25" customHeight="1" outlineLevel="2" x14ac:dyDescent="0.25">
      <c r="A272" s="20" t="s">
        <v>178</v>
      </c>
      <c r="B272" s="20" t="s">
        <v>276</v>
      </c>
      <c r="C272" s="20"/>
      <c r="D272" s="21">
        <v>64137222</v>
      </c>
      <c r="E272" s="20" t="s">
        <v>155</v>
      </c>
      <c r="F272" s="20" t="s">
        <v>91</v>
      </c>
      <c r="G272" s="20" t="s">
        <v>376</v>
      </c>
      <c r="H272" s="20" t="s">
        <v>376</v>
      </c>
      <c r="I272" s="20"/>
      <c r="J272" s="36" t="s">
        <v>92</v>
      </c>
      <c r="K272" s="50">
        <f t="shared" si="11"/>
        <v>1350000</v>
      </c>
      <c r="L272" s="24"/>
      <c r="M272" s="50">
        <v>1350000</v>
      </c>
      <c r="N272" s="23"/>
      <c r="O272" s="49"/>
      <c r="P272" s="24"/>
      <c r="Q272" s="20"/>
      <c r="R272" s="20" t="s">
        <v>528</v>
      </c>
      <c r="S272" s="25" t="s">
        <v>168</v>
      </c>
      <c r="T272" s="26">
        <v>43473</v>
      </c>
      <c r="U272" s="27"/>
      <c r="V272" s="29">
        <v>34</v>
      </c>
      <c r="W272" s="38" t="s">
        <v>561</v>
      </c>
      <c r="X272" s="29" t="s">
        <v>572</v>
      </c>
      <c r="Z272" s="31"/>
      <c r="AA272" s="32"/>
    </row>
    <row r="273" spans="1:27" ht="17.25" customHeight="1" outlineLevel="2" x14ac:dyDescent="0.25">
      <c r="A273" s="20" t="s">
        <v>178</v>
      </c>
      <c r="B273" s="20" t="s">
        <v>276</v>
      </c>
      <c r="C273" s="20"/>
      <c r="D273" s="21">
        <v>64137222</v>
      </c>
      <c r="E273" s="20" t="s">
        <v>156</v>
      </c>
      <c r="F273" s="20" t="s">
        <v>93</v>
      </c>
      <c r="G273" s="20" t="s">
        <v>376</v>
      </c>
      <c r="H273" s="20" t="s">
        <v>376</v>
      </c>
      <c r="I273" s="20"/>
      <c r="J273" s="20" t="s">
        <v>94</v>
      </c>
      <c r="K273" s="50">
        <f t="shared" si="11"/>
        <v>1500000</v>
      </c>
      <c r="L273" s="24"/>
      <c r="M273" s="50">
        <v>1500000</v>
      </c>
      <c r="N273" s="23"/>
      <c r="O273" s="49"/>
      <c r="P273" s="24"/>
      <c r="Q273" s="20"/>
      <c r="R273" s="20" t="s">
        <v>315</v>
      </c>
      <c r="S273" s="25" t="s">
        <v>200</v>
      </c>
      <c r="T273" s="26">
        <v>42185</v>
      </c>
      <c r="U273" s="27"/>
      <c r="V273" s="29">
        <v>34</v>
      </c>
      <c r="W273" s="38" t="s">
        <v>561</v>
      </c>
      <c r="X273" s="29" t="s">
        <v>572</v>
      </c>
      <c r="Z273" s="31"/>
      <c r="AA273" s="32"/>
    </row>
    <row r="274" spans="1:27" ht="17.25" customHeight="1" outlineLevel="2" x14ac:dyDescent="0.25">
      <c r="A274" s="20" t="s">
        <v>178</v>
      </c>
      <c r="B274" s="20" t="s">
        <v>276</v>
      </c>
      <c r="C274" s="20"/>
      <c r="D274" s="21">
        <v>64137222</v>
      </c>
      <c r="E274" s="20" t="s">
        <v>156</v>
      </c>
      <c r="F274" s="20" t="s">
        <v>93</v>
      </c>
      <c r="G274" s="20" t="s">
        <v>376</v>
      </c>
      <c r="H274" s="20" t="s">
        <v>376</v>
      </c>
      <c r="I274" s="20"/>
      <c r="J274" s="20" t="s">
        <v>94</v>
      </c>
      <c r="K274" s="50">
        <f t="shared" si="11"/>
        <v>852684</v>
      </c>
      <c r="L274" s="24"/>
      <c r="M274" s="50">
        <v>852684</v>
      </c>
      <c r="N274" s="23"/>
      <c r="O274" s="49"/>
      <c r="P274" s="24"/>
      <c r="Q274" s="20"/>
      <c r="R274" s="20" t="s">
        <v>628</v>
      </c>
      <c r="S274" s="25" t="s">
        <v>168</v>
      </c>
      <c r="T274" s="26">
        <v>43553</v>
      </c>
      <c r="U274" s="27"/>
      <c r="V274" s="29">
        <v>34</v>
      </c>
      <c r="W274" s="34" t="s">
        <v>629</v>
      </c>
      <c r="X274" s="29"/>
      <c r="Z274" s="31"/>
      <c r="AA274" s="32"/>
    </row>
    <row r="275" spans="1:27" ht="17.25" customHeight="1" outlineLevel="2" x14ac:dyDescent="0.25">
      <c r="A275" s="20" t="s">
        <v>178</v>
      </c>
      <c r="B275" s="20" t="s">
        <v>276</v>
      </c>
      <c r="C275" s="20"/>
      <c r="D275" s="21">
        <v>64137222</v>
      </c>
      <c r="E275" s="20" t="s">
        <v>156</v>
      </c>
      <c r="F275" s="20" t="s">
        <v>93</v>
      </c>
      <c r="G275" s="20" t="s">
        <v>376</v>
      </c>
      <c r="H275" s="20" t="s">
        <v>20</v>
      </c>
      <c r="I275" s="20">
        <v>377754</v>
      </c>
      <c r="J275" s="20" t="s">
        <v>471</v>
      </c>
      <c r="K275" s="50">
        <f t="shared" si="11"/>
        <v>14547348.75</v>
      </c>
      <c r="L275" s="24"/>
      <c r="M275" s="50">
        <v>14547348.75</v>
      </c>
      <c r="N275" s="23"/>
      <c r="O275" s="49"/>
      <c r="P275" s="24"/>
      <c r="Q275" s="20" t="s">
        <v>795</v>
      </c>
      <c r="R275" s="20" t="s">
        <v>315</v>
      </c>
      <c r="S275" s="25" t="s">
        <v>200</v>
      </c>
      <c r="T275" s="26">
        <v>42185</v>
      </c>
      <c r="U275" s="27"/>
      <c r="V275" s="29"/>
      <c r="W275" s="38" t="s">
        <v>567</v>
      </c>
      <c r="X275" s="29"/>
      <c r="Z275" s="31"/>
      <c r="AA275" s="32"/>
    </row>
    <row r="276" spans="1:27" ht="17.25" customHeight="1" outlineLevel="2" x14ac:dyDescent="0.25">
      <c r="A276" s="20" t="s">
        <v>178</v>
      </c>
      <c r="B276" s="20" t="s">
        <v>276</v>
      </c>
      <c r="C276" s="20"/>
      <c r="D276" s="21">
        <v>64137222</v>
      </c>
      <c r="E276" s="20" t="s">
        <v>95</v>
      </c>
      <c r="F276" s="20" t="s">
        <v>96</v>
      </c>
      <c r="G276" s="20"/>
      <c r="H276" s="20"/>
      <c r="I276" s="20"/>
      <c r="J276" s="20" t="s">
        <v>68</v>
      </c>
      <c r="K276" s="50">
        <f t="shared" si="11"/>
        <v>1660995</v>
      </c>
      <c r="L276" s="24"/>
      <c r="M276" s="50">
        <v>1660995</v>
      </c>
      <c r="N276" s="23"/>
      <c r="O276" s="49"/>
      <c r="P276" s="24"/>
      <c r="Q276" s="20"/>
      <c r="R276" s="20" t="s">
        <v>315</v>
      </c>
      <c r="S276" s="25" t="s">
        <v>200</v>
      </c>
      <c r="T276" s="26">
        <v>42185</v>
      </c>
      <c r="U276" s="27"/>
      <c r="V276" s="29"/>
      <c r="W276" s="25"/>
      <c r="X276" s="29"/>
      <c r="Z276" s="31"/>
      <c r="AA276" s="32"/>
    </row>
    <row r="277" spans="1:27" ht="17.25" customHeight="1" outlineLevel="2" x14ac:dyDescent="0.25">
      <c r="A277" s="20" t="s">
        <v>178</v>
      </c>
      <c r="B277" s="20" t="s">
        <v>276</v>
      </c>
      <c r="C277" s="20"/>
      <c r="D277" s="21">
        <v>64137222</v>
      </c>
      <c r="E277" s="20" t="s">
        <v>95</v>
      </c>
      <c r="F277" s="20" t="s">
        <v>96</v>
      </c>
      <c r="G277" s="20"/>
      <c r="H277" s="20"/>
      <c r="I277" s="20"/>
      <c r="J277" s="20" t="s">
        <v>68</v>
      </c>
      <c r="K277" s="50">
        <f t="shared" si="11"/>
        <v>-1660995</v>
      </c>
      <c r="L277" s="24"/>
      <c r="M277" s="50">
        <v>-1660995</v>
      </c>
      <c r="N277" s="23"/>
      <c r="O277" s="49"/>
      <c r="P277" s="24"/>
      <c r="Q277" s="20"/>
      <c r="R277" s="20" t="s">
        <v>314</v>
      </c>
      <c r="S277" s="25" t="s">
        <v>168</v>
      </c>
      <c r="T277" s="35">
        <v>42485</v>
      </c>
      <c r="U277" s="27"/>
      <c r="V277" s="29"/>
      <c r="W277" s="25"/>
      <c r="X277" s="29"/>
      <c r="Z277" s="31"/>
      <c r="AA277" s="32"/>
    </row>
    <row r="278" spans="1:27" s="37" customFormat="1" ht="17.25" customHeight="1" outlineLevel="2" x14ac:dyDescent="0.25">
      <c r="A278" s="20" t="s">
        <v>178</v>
      </c>
      <c r="B278" s="20" t="s">
        <v>276</v>
      </c>
      <c r="C278" s="20">
        <v>1090211</v>
      </c>
      <c r="D278" s="21">
        <v>64137222</v>
      </c>
      <c r="E278" s="20" t="s">
        <v>157</v>
      </c>
      <c r="F278" s="20" t="s">
        <v>388</v>
      </c>
      <c r="G278" s="20" t="s">
        <v>173</v>
      </c>
      <c r="H278" s="20" t="s">
        <v>173</v>
      </c>
      <c r="I278" s="20"/>
      <c r="J278" s="20" t="s">
        <v>97</v>
      </c>
      <c r="K278" s="50">
        <f t="shared" si="11"/>
        <v>13000000</v>
      </c>
      <c r="L278" s="34"/>
      <c r="M278" s="22">
        <v>13000000</v>
      </c>
      <c r="N278" s="33"/>
      <c r="O278" s="49" t="s">
        <v>272</v>
      </c>
      <c r="P278" s="34"/>
      <c r="Q278" s="20" t="s">
        <v>946</v>
      </c>
      <c r="R278" s="20" t="s">
        <v>315</v>
      </c>
      <c r="S278" s="20" t="s">
        <v>200</v>
      </c>
      <c r="T278" s="35">
        <v>42185</v>
      </c>
      <c r="U278" s="36"/>
      <c r="V278" s="52">
        <v>38</v>
      </c>
      <c r="W278" s="20" t="s">
        <v>507</v>
      </c>
      <c r="X278" s="52" t="s">
        <v>543</v>
      </c>
      <c r="Z278" s="31">
        <v>5037962</v>
      </c>
      <c r="AA278" s="32">
        <v>20833884.420000002</v>
      </c>
    </row>
    <row r="279" spans="1:27" s="37" customFormat="1" ht="17.25" customHeight="1" outlineLevel="2" x14ac:dyDescent="0.25">
      <c r="A279" s="20" t="s">
        <v>178</v>
      </c>
      <c r="B279" s="20" t="s">
        <v>276</v>
      </c>
      <c r="C279" s="20">
        <v>1090211</v>
      </c>
      <c r="D279" s="21">
        <v>64137222</v>
      </c>
      <c r="E279" s="20" t="s">
        <v>157</v>
      </c>
      <c r="F279" s="20" t="s">
        <v>388</v>
      </c>
      <c r="G279" s="20" t="s">
        <v>173</v>
      </c>
      <c r="H279" s="20" t="s">
        <v>173</v>
      </c>
      <c r="I279" s="20"/>
      <c r="J279" s="20" t="s">
        <v>97</v>
      </c>
      <c r="K279" s="50">
        <f t="shared" si="11"/>
        <v>7969658.8700000001</v>
      </c>
      <c r="L279" s="34"/>
      <c r="M279" s="22">
        <v>7969658.8700000001</v>
      </c>
      <c r="N279" s="33"/>
      <c r="O279" s="49" t="s">
        <v>272</v>
      </c>
      <c r="P279" s="34"/>
      <c r="Q279" s="20" t="s">
        <v>667</v>
      </c>
      <c r="R279" s="20" t="s">
        <v>486</v>
      </c>
      <c r="S279" s="20" t="s">
        <v>168</v>
      </c>
      <c r="T279" s="26">
        <v>43318</v>
      </c>
      <c r="U279" s="36"/>
      <c r="V279" s="45">
        <v>38</v>
      </c>
      <c r="W279" s="20" t="s">
        <v>507</v>
      </c>
      <c r="X279" s="52" t="s">
        <v>543</v>
      </c>
      <c r="Z279" s="31">
        <v>5037962</v>
      </c>
      <c r="AA279" s="32"/>
    </row>
    <row r="280" spans="1:27" s="37" customFormat="1" ht="17.25" customHeight="1" outlineLevel="2" x14ac:dyDescent="0.25">
      <c r="A280" s="20" t="s">
        <v>178</v>
      </c>
      <c r="B280" s="20" t="s">
        <v>276</v>
      </c>
      <c r="C280" s="20"/>
      <c r="D280" s="21">
        <v>64137222</v>
      </c>
      <c r="E280" s="20" t="s">
        <v>157</v>
      </c>
      <c r="F280" s="20" t="s">
        <v>388</v>
      </c>
      <c r="G280" s="20" t="s">
        <v>173</v>
      </c>
      <c r="H280" s="20" t="s">
        <v>173</v>
      </c>
      <c r="I280" s="20">
        <v>383639</v>
      </c>
      <c r="J280" s="20" t="s">
        <v>365</v>
      </c>
      <c r="K280" s="50">
        <f t="shared" si="11"/>
        <v>3735937.7804878051</v>
      </c>
      <c r="L280" s="34"/>
      <c r="M280" s="22">
        <f>(3705809.25/1.23)*1.24</f>
        <v>3735937.7804878051</v>
      </c>
      <c r="N280" s="33"/>
      <c r="O280" s="49" t="s">
        <v>272</v>
      </c>
      <c r="P280" s="34"/>
      <c r="Q280" s="20" t="s">
        <v>664</v>
      </c>
      <c r="R280" s="20" t="s">
        <v>361</v>
      </c>
      <c r="S280" s="20" t="s">
        <v>168</v>
      </c>
      <c r="T280" s="35">
        <v>42718</v>
      </c>
      <c r="U280" s="36"/>
      <c r="V280" s="45">
        <v>16</v>
      </c>
      <c r="W280" s="38" t="s">
        <v>363</v>
      </c>
      <c r="X280" s="52" t="s">
        <v>390</v>
      </c>
      <c r="Z280" s="31">
        <v>5004094</v>
      </c>
      <c r="AA280" s="32"/>
    </row>
    <row r="281" spans="1:27" s="37" customFormat="1" ht="17.25" customHeight="1" outlineLevel="2" x14ac:dyDescent="0.25">
      <c r="A281" s="20" t="s">
        <v>178</v>
      </c>
      <c r="B281" s="20" t="s">
        <v>276</v>
      </c>
      <c r="C281" s="20"/>
      <c r="D281" s="21">
        <v>64137222</v>
      </c>
      <c r="E281" s="20" t="s">
        <v>157</v>
      </c>
      <c r="F281" s="20" t="s">
        <v>388</v>
      </c>
      <c r="G281" s="20" t="s">
        <v>173</v>
      </c>
      <c r="H281" s="20" t="s">
        <v>173</v>
      </c>
      <c r="I281" s="20">
        <v>383639</v>
      </c>
      <c r="J281" s="20" t="s">
        <v>365</v>
      </c>
      <c r="K281" s="50">
        <f t="shared" si="11"/>
        <v>-1600000</v>
      </c>
      <c r="L281" s="34"/>
      <c r="M281" s="22">
        <v>-1600000</v>
      </c>
      <c r="N281" s="33"/>
      <c r="O281" s="49" t="s">
        <v>272</v>
      </c>
      <c r="P281" s="34"/>
      <c r="Q281" s="20" t="s">
        <v>664</v>
      </c>
      <c r="R281" s="20" t="s">
        <v>528</v>
      </c>
      <c r="S281" s="20" t="s">
        <v>168</v>
      </c>
      <c r="T281" s="26">
        <v>43473</v>
      </c>
      <c r="U281" s="36"/>
      <c r="V281" s="45">
        <v>16</v>
      </c>
      <c r="W281" s="38" t="s">
        <v>363</v>
      </c>
      <c r="X281" s="52" t="s">
        <v>390</v>
      </c>
      <c r="Z281" s="31">
        <v>5004094</v>
      </c>
      <c r="AA281" s="32">
        <v>1819734.94</v>
      </c>
    </row>
    <row r="282" spans="1:27" s="37" customFormat="1" ht="17.25" customHeight="1" outlineLevel="2" x14ac:dyDescent="0.25">
      <c r="A282" s="20" t="s">
        <v>178</v>
      </c>
      <c r="B282" s="20" t="s">
        <v>276</v>
      </c>
      <c r="C282" s="20"/>
      <c r="D282" s="21">
        <v>64137222</v>
      </c>
      <c r="E282" s="20" t="s">
        <v>238</v>
      </c>
      <c r="F282" s="20" t="s">
        <v>258</v>
      </c>
      <c r="G282" s="20" t="s">
        <v>379</v>
      </c>
      <c r="H282" s="20" t="s">
        <v>255</v>
      </c>
      <c r="I282" s="20"/>
      <c r="J282" s="20" t="s">
        <v>257</v>
      </c>
      <c r="K282" s="50">
        <f t="shared" si="11"/>
        <v>1000000</v>
      </c>
      <c r="L282" s="34"/>
      <c r="M282" s="22">
        <v>1000000</v>
      </c>
      <c r="N282" s="33"/>
      <c r="O282" s="49"/>
      <c r="P282" s="34"/>
      <c r="Q282" s="20"/>
      <c r="R282" s="20" t="s">
        <v>314</v>
      </c>
      <c r="S282" s="20" t="s">
        <v>168</v>
      </c>
      <c r="T282" s="35">
        <v>42485</v>
      </c>
      <c r="U282" s="36"/>
      <c r="V282" s="52"/>
      <c r="W282" s="38" t="s">
        <v>562</v>
      </c>
      <c r="X282" s="52"/>
      <c r="Z282" s="31"/>
      <c r="AA282" s="32"/>
    </row>
    <row r="283" spans="1:27" s="37" customFormat="1" ht="17.25" customHeight="1" outlineLevel="2" x14ac:dyDescent="0.25">
      <c r="A283" s="20" t="s">
        <v>178</v>
      </c>
      <c r="B283" s="20" t="s">
        <v>276</v>
      </c>
      <c r="C283" s="20"/>
      <c r="D283" s="21">
        <v>64137222</v>
      </c>
      <c r="E283" s="20" t="s">
        <v>293</v>
      </c>
      <c r="F283" s="20" t="s">
        <v>294</v>
      </c>
      <c r="G283" s="20" t="s">
        <v>381</v>
      </c>
      <c r="H283" s="20" t="s">
        <v>291</v>
      </c>
      <c r="I283" s="20"/>
      <c r="J283" s="20" t="s">
        <v>295</v>
      </c>
      <c r="K283" s="50">
        <f t="shared" si="11"/>
        <v>300000</v>
      </c>
      <c r="L283" s="34"/>
      <c r="M283" s="22">
        <v>300000</v>
      </c>
      <c r="N283" s="33"/>
      <c r="O283" s="49"/>
      <c r="P283" s="34"/>
      <c r="Q283" s="20"/>
      <c r="R283" s="20" t="s">
        <v>314</v>
      </c>
      <c r="S283" s="20" t="s">
        <v>168</v>
      </c>
      <c r="T283" s="35">
        <v>42485</v>
      </c>
      <c r="U283" s="36"/>
      <c r="V283" s="52"/>
      <c r="W283" s="38" t="s">
        <v>567</v>
      </c>
      <c r="X283" s="52"/>
      <c r="Z283" s="31"/>
      <c r="AA283" s="32"/>
    </row>
    <row r="284" spans="1:27" ht="17.25" customHeight="1" outlineLevel="2" x14ac:dyDescent="0.25">
      <c r="A284" s="20" t="s">
        <v>178</v>
      </c>
      <c r="B284" s="20" t="s">
        <v>276</v>
      </c>
      <c r="C284" s="20"/>
      <c r="D284" s="21">
        <v>64137222</v>
      </c>
      <c r="E284" s="20" t="s">
        <v>298</v>
      </c>
      <c r="F284" s="20" t="s">
        <v>301</v>
      </c>
      <c r="G284" s="20" t="s">
        <v>173</v>
      </c>
      <c r="H284" s="20" t="s">
        <v>173</v>
      </c>
      <c r="I284" s="20">
        <v>376870</v>
      </c>
      <c r="J284" s="20" t="s">
        <v>302</v>
      </c>
      <c r="K284" s="50">
        <f t="shared" si="11"/>
        <v>5649925</v>
      </c>
      <c r="L284" s="24"/>
      <c r="M284" s="22">
        <v>5649925</v>
      </c>
      <c r="N284" s="23"/>
      <c r="O284" s="49" t="s">
        <v>272</v>
      </c>
      <c r="P284" s="24"/>
      <c r="Q284" s="20"/>
      <c r="R284" s="20" t="s">
        <v>303</v>
      </c>
      <c r="S284" s="25" t="s">
        <v>168</v>
      </c>
      <c r="T284" s="35">
        <v>42571</v>
      </c>
      <c r="U284" s="27"/>
      <c r="V284" s="29">
        <v>11</v>
      </c>
      <c r="W284" s="34" t="s">
        <v>341</v>
      </c>
      <c r="X284" s="29" t="s">
        <v>342</v>
      </c>
      <c r="Z284" s="31">
        <v>5001755</v>
      </c>
      <c r="AA284" s="32">
        <v>5649925</v>
      </c>
    </row>
    <row r="285" spans="1:27" s="37" customFormat="1" ht="17.25" customHeight="1" outlineLevel="2" x14ac:dyDescent="0.25">
      <c r="A285" s="20" t="s">
        <v>178</v>
      </c>
      <c r="B285" s="20" t="s">
        <v>276</v>
      </c>
      <c r="C285" s="20"/>
      <c r="D285" s="21">
        <v>64137222</v>
      </c>
      <c r="E285" s="20" t="s">
        <v>299</v>
      </c>
      <c r="F285" s="20" t="s">
        <v>300</v>
      </c>
      <c r="G285" s="20" t="s">
        <v>522</v>
      </c>
      <c r="H285" s="20" t="s">
        <v>20</v>
      </c>
      <c r="I285" s="20">
        <v>296678</v>
      </c>
      <c r="J285" s="20" t="s">
        <v>656</v>
      </c>
      <c r="K285" s="50">
        <f t="shared" si="11"/>
        <v>6861286.3684</v>
      </c>
      <c r="L285" s="34"/>
      <c r="M285" s="22">
        <v>6861286.3684</v>
      </c>
      <c r="N285" s="33"/>
      <c r="O285" s="49"/>
      <c r="P285" s="34"/>
      <c r="Q285" s="20"/>
      <c r="R285" s="20" t="s">
        <v>303</v>
      </c>
      <c r="S285" s="20" t="s">
        <v>168</v>
      </c>
      <c r="T285" s="35">
        <v>42571</v>
      </c>
      <c r="U285" s="36"/>
      <c r="V285" s="52">
        <v>11</v>
      </c>
      <c r="W285" s="34" t="s">
        <v>341</v>
      </c>
      <c r="X285" s="52" t="s">
        <v>342</v>
      </c>
      <c r="Z285" s="31">
        <v>5002583</v>
      </c>
      <c r="AA285" s="32">
        <v>5889253.3600000003</v>
      </c>
    </row>
    <row r="286" spans="1:27" s="37" customFormat="1" ht="17.25" customHeight="1" outlineLevel="2" x14ac:dyDescent="0.25">
      <c r="A286" s="20" t="s">
        <v>178</v>
      </c>
      <c r="B286" s="20" t="s">
        <v>276</v>
      </c>
      <c r="C286" s="20"/>
      <c r="D286" s="21">
        <v>64137222</v>
      </c>
      <c r="E286" s="20" t="s">
        <v>359</v>
      </c>
      <c r="F286" s="20" t="s">
        <v>373</v>
      </c>
      <c r="G286" s="20" t="s">
        <v>522</v>
      </c>
      <c r="H286" s="20" t="s">
        <v>20</v>
      </c>
      <c r="I286" s="20"/>
      <c r="J286" s="20" t="s">
        <v>364</v>
      </c>
      <c r="K286" s="50">
        <f t="shared" si="11"/>
        <v>9000000</v>
      </c>
      <c r="L286" s="34"/>
      <c r="M286" s="22">
        <v>9000000</v>
      </c>
      <c r="N286" s="33"/>
      <c r="O286" s="49"/>
      <c r="P286" s="34"/>
      <c r="Q286" s="20"/>
      <c r="R286" s="20" t="s">
        <v>361</v>
      </c>
      <c r="S286" s="20" t="s">
        <v>168</v>
      </c>
      <c r="T286" s="35">
        <v>42718</v>
      </c>
      <c r="U286" s="36"/>
      <c r="V286" s="45">
        <v>16</v>
      </c>
      <c r="W286" s="38" t="s">
        <v>363</v>
      </c>
      <c r="X286" s="52" t="s">
        <v>390</v>
      </c>
      <c r="Z286" s="31">
        <v>5003821</v>
      </c>
      <c r="AA286" s="32">
        <v>9732254.3499999996</v>
      </c>
    </row>
    <row r="287" spans="1:27" s="37" customFormat="1" ht="17.25" customHeight="1" outlineLevel="2" x14ac:dyDescent="0.25">
      <c r="A287" s="20" t="s">
        <v>178</v>
      </c>
      <c r="B287" s="20" t="s">
        <v>276</v>
      </c>
      <c r="C287" s="20"/>
      <c r="D287" s="21">
        <v>64137222</v>
      </c>
      <c r="E287" s="20" t="s">
        <v>359</v>
      </c>
      <c r="F287" s="20" t="s">
        <v>373</v>
      </c>
      <c r="G287" s="20" t="s">
        <v>522</v>
      </c>
      <c r="H287" s="20" t="s">
        <v>20</v>
      </c>
      <c r="I287" s="20"/>
      <c r="J287" s="20" t="s">
        <v>502</v>
      </c>
      <c r="K287" s="50">
        <f t="shared" si="11"/>
        <v>809552</v>
      </c>
      <c r="L287" s="34"/>
      <c r="M287" s="22">
        <v>809552</v>
      </c>
      <c r="N287" s="33"/>
      <c r="O287" s="49"/>
      <c r="P287" s="34"/>
      <c r="Q287" s="20"/>
      <c r="R287" s="20" t="s">
        <v>486</v>
      </c>
      <c r="S287" s="20" t="s">
        <v>168</v>
      </c>
      <c r="T287" s="26">
        <v>43318</v>
      </c>
      <c r="U287" s="36"/>
      <c r="V287" s="45">
        <v>16</v>
      </c>
      <c r="W287" s="38" t="s">
        <v>363</v>
      </c>
      <c r="X287" s="52" t="s">
        <v>390</v>
      </c>
      <c r="Z287" s="31">
        <v>5003821</v>
      </c>
      <c r="AA287" s="32"/>
    </row>
    <row r="288" spans="1:27" s="37" customFormat="1" ht="17.25" customHeight="1" outlineLevel="2" x14ac:dyDescent="0.25">
      <c r="A288" s="20" t="s">
        <v>178</v>
      </c>
      <c r="B288" s="20" t="s">
        <v>276</v>
      </c>
      <c r="C288" s="20">
        <v>1090211</v>
      </c>
      <c r="D288" s="21">
        <v>64137222</v>
      </c>
      <c r="E288" s="20" t="s">
        <v>372</v>
      </c>
      <c r="F288" s="20" t="s">
        <v>618</v>
      </c>
      <c r="G288" s="20" t="s">
        <v>213</v>
      </c>
      <c r="H288" s="20" t="s">
        <v>852</v>
      </c>
      <c r="I288" s="20"/>
      <c r="J288" s="20" t="s">
        <v>847</v>
      </c>
      <c r="K288" s="50">
        <v>12400000</v>
      </c>
      <c r="L288" s="34"/>
      <c r="M288" s="22">
        <v>12400000</v>
      </c>
      <c r="N288" s="33"/>
      <c r="O288" s="49" t="s">
        <v>207</v>
      </c>
      <c r="P288" s="34"/>
      <c r="Q288" s="20"/>
      <c r="R288" s="20" t="s">
        <v>843</v>
      </c>
      <c r="S288" s="20" t="s">
        <v>168</v>
      </c>
      <c r="T288" s="26">
        <v>44117</v>
      </c>
      <c r="U288" s="36"/>
      <c r="V288" s="45"/>
      <c r="W288" s="38" t="s">
        <v>851</v>
      </c>
      <c r="X288" s="52"/>
      <c r="Z288" s="31"/>
      <c r="AA288" s="32"/>
    </row>
    <row r="289" spans="1:28" s="37" customFormat="1" ht="17.25" customHeight="1" outlineLevel="2" x14ac:dyDescent="0.25">
      <c r="A289" s="20" t="s">
        <v>178</v>
      </c>
      <c r="B289" s="20" t="s">
        <v>276</v>
      </c>
      <c r="C289" s="20">
        <v>1090211</v>
      </c>
      <c r="D289" s="21">
        <v>64137222</v>
      </c>
      <c r="E289" s="20" t="s">
        <v>372</v>
      </c>
      <c r="F289" s="20" t="s">
        <v>618</v>
      </c>
      <c r="G289" s="20" t="s">
        <v>213</v>
      </c>
      <c r="H289" s="20" t="s">
        <v>897</v>
      </c>
      <c r="I289" s="20"/>
      <c r="J289" s="20" t="s">
        <v>898</v>
      </c>
      <c r="K289" s="50">
        <v>1728560</v>
      </c>
      <c r="L289" s="34"/>
      <c r="M289" s="22">
        <v>1728560</v>
      </c>
      <c r="N289" s="33"/>
      <c r="O289" s="49" t="s">
        <v>207</v>
      </c>
      <c r="P289" s="34"/>
      <c r="Q289" s="20"/>
      <c r="R289" s="20" t="s">
        <v>881</v>
      </c>
      <c r="S289" s="20" t="s">
        <v>168</v>
      </c>
      <c r="T289" s="26">
        <v>44186</v>
      </c>
      <c r="U289" s="36"/>
      <c r="V289" s="45"/>
      <c r="W289" s="38" t="s">
        <v>892</v>
      </c>
      <c r="X289" s="52"/>
      <c r="Z289" s="31"/>
      <c r="AA289" s="32"/>
    </row>
    <row r="290" spans="1:28" s="37" customFormat="1" ht="17.25" customHeight="1" outlineLevel="2" x14ac:dyDescent="0.25">
      <c r="A290" s="20" t="s">
        <v>178</v>
      </c>
      <c r="B290" s="20" t="s">
        <v>276</v>
      </c>
      <c r="C290" s="20"/>
      <c r="D290" s="21">
        <v>64137222</v>
      </c>
      <c r="E290" s="20" t="s">
        <v>372</v>
      </c>
      <c r="F290" s="20" t="s">
        <v>618</v>
      </c>
      <c r="G290" s="20" t="s">
        <v>213</v>
      </c>
      <c r="H290" s="20" t="s">
        <v>306</v>
      </c>
      <c r="I290" s="20">
        <v>352197</v>
      </c>
      <c r="J290" s="20" t="s">
        <v>666</v>
      </c>
      <c r="K290" s="50">
        <f t="shared" ref="K290:K297" si="12">L290+M290</f>
        <v>10980000</v>
      </c>
      <c r="L290" s="34"/>
      <c r="M290" s="22">
        <v>10980000</v>
      </c>
      <c r="N290" s="33"/>
      <c r="O290" s="49" t="s">
        <v>207</v>
      </c>
      <c r="P290" s="34"/>
      <c r="Q290" s="20" t="s">
        <v>665</v>
      </c>
      <c r="R290" s="20" t="s">
        <v>361</v>
      </c>
      <c r="S290" s="20" t="s">
        <v>168</v>
      </c>
      <c r="T290" s="35">
        <v>42718</v>
      </c>
      <c r="U290" s="36"/>
      <c r="V290" s="45">
        <v>16</v>
      </c>
      <c r="W290" s="38" t="s">
        <v>363</v>
      </c>
      <c r="X290" s="52" t="s">
        <v>390</v>
      </c>
      <c r="Z290" s="31">
        <v>5003837</v>
      </c>
      <c r="AA290" s="32">
        <v>10969696.07</v>
      </c>
    </row>
    <row r="291" spans="1:28" s="37" customFormat="1" ht="17.25" customHeight="1" outlineLevel="2" x14ac:dyDescent="0.25">
      <c r="A291" s="20" t="s">
        <v>178</v>
      </c>
      <c r="B291" s="20" t="s">
        <v>276</v>
      </c>
      <c r="C291" s="20"/>
      <c r="D291" s="21">
        <v>64137222</v>
      </c>
      <c r="E291" s="20" t="s">
        <v>372</v>
      </c>
      <c r="F291" s="20" t="s">
        <v>618</v>
      </c>
      <c r="G291" s="20" t="s">
        <v>617</v>
      </c>
      <c r="H291" s="20" t="s">
        <v>617</v>
      </c>
      <c r="I291" s="20"/>
      <c r="J291" s="20" t="s">
        <v>619</v>
      </c>
      <c r="K291" s="50">
        <f t="shared" si="12"/>
        <v>7300000</v>
      </c>
      <c r="L291" s="34"/>
      <c r="M291" s="22">
        <v>7300000</v>
      </c>
      <c r="N291" s="33"/>
      <c r="O291" s="49" t="s">
        <v>207</v>
      </c>
      <c r="P291" s="34"/>
      <c r="Q291" s="20"/>
      <c r="R291" s="20" t="s">
        <v>628</v>
      </c>
      <c r="S291" s="20" t="s">
        <v>168</v>
      </c>
      <c r="T291" s="26">
        <v>43553</v>
      </c>
      <c r="U291" s="36"/>
      <c r="V291" s="45">
        <v>34</v>
      </c>
      <c r="W291" s="34" t="s">
        <v>629</v>
      </c>
      <c r="X291" s="31" t="s">
        <v>770</v>
      </c>
      <c r="Z291" s="31">
        <v>5047958</v>
      </c>
      <c r="AA291" s="32">
        <v>6254561.6799999997</v>
      </c>
    </row>
    <row r="292" spans="1:28" s="37" customFormat="1" ht="17.25" customHeight="1" outlineLevel="2" x14ac:dyDescent="0.25">
      <c r="A292" s="20" t="s">
        <v>178</v>
      </c>
      <c r="B292" s="20" t="s">
        <v>276</v>
      </c>
      <c r="C292" s="20"/>
      <c r="D292" s="21">
        <v>64137222</v>
      </c>
      <c r="E292" s="20" t="s">
        <v>374</v>
      </c>
      <c r="F292" s="20" t="s">
        <v>384</v>
      </c>
      <c r="G292" s="20" t="s">
        <v>522</v>
      </c>
      <c r="H292" s="20" t="s">
        <v>20</v>
      </c>
      <c r="I292" s="20">
        <v>296678</v>
      </c>
      <c r="J292" s="20" t="s">
        <v>366</v>
      </c>
      <c r="K292" s="50">
        <f t="shared" si="12"/>
        <v>7300000</v>
      </c>
      <c r="L292" s="34"/>
      <c r="M292" s="22">
        <v>7300000</v>
      </c>
      <c r="N292" s="33"/>
      <c r="O292" s="49"/>
      <c r="P292" s="34"/>
      <c r="Q292" s="20" t="s">
        <v>803</v>
      </c>
      <c r="R292" s="20" t="s">
        <v>361</v>
      </c>
      <c r="S292" s="20" t="s">
        <v>168</v>
      </c>
      <c r="T292" s="35">
        <v>42718</v>
      </c>
      <c r="U292" s="36"/>
      <c r="V292" s="45">
        <v>16</v>
      </c>
      <c r="W292" s="38" t="s">
        <v>363</v>
      </c>
      <c r="X292" s="52" t="s">
        <v>390</v>
      </c>
      <c r="Z292" s="31">
        <v>5004009</v>
      </c>
      <c r="AA292" s="32">
        <v>8375715.6200000001</v>
      </c>
    </row>
    <row r="293" spans="1:28" s="37" customFormat="1" ht="17.25" customHeight="1" outlineLevel="2" x14ac:dyDescent="0.25">
      <c r="A293" s="20" t="s">
        <v>178</v>
      </c>
      <c r="B293" s="20" t="s">
        <v>276</v>
      </c>
      <c r="C293" s="20">
        <v>1090211</v>
      </c>
      <c r="D293" s="21">
        <v>64137222</v>
      </c>
      <c r="E293" s="20" t="s">
        <v>425</v>
      </c>
      <c r="F293" s="20" t="s">
        <v>406</v>
      </c>
      <c r="G293" s="20" t="s">
        <v>12</v>
      </c>
      <c r="H293" s="20" t="s">
        <v>410</v>
      </c>
      <c r="I293" s="20"/>
      <c r="J293" s="20" t="s">
        <v>407</v>
      </c>
      <c r="K293" s="50">
        <f t="shared" si="12"/>
        <v>7752000</v>
      </c>
      <c r="L293" s="34"/>
      <c r="M293" s="22">
        <v>7752000</v>
      </c>
      <c r="N293" s="33"/>
      <c r="O293" s="49" t="s">
        <v>205</v>
      </c>
      <c r="P293" s="34"/>
      <c r="Q293" s="20" t="s">
        <v>667</v>
      </c>
      <c r="R293" s="20" t="s">
        <v>398</v>
      </c>
      <c r="S293" s="20" t="s">
        <v>168</v>
      </c>
      <c r="T293" s="35">
        <v>43061</v>
      </c>
      <c r="U293" s="36"/>
      <c r="V293" s="52">
        <v>25</v>
      </c>
      <c r="W293" s="20" t="s">
        <v>404</v>
      </c>
      <c r="X293" s="52" t="s">
        <v>429</v>
      </c>
      <c r="Z293" s="31">
        <v>5022223</v>
      </c>
      <c r="AA293" s="32">
        <v>48174</v>
      </c>
    </row>
    <row r="294" spans="1:28" s="37" customFormat="1" ht="17.25" customHeight="1" outlineLevel="2" x14ac:dyDescent="0.25">
      <c r="A294" s="20" t="s">
        <v>178</v>
      </c>
      <c r="B294" s="20" t="s">
        <v>276</v>
      </c>
      <c r="C294" s="20">
        <v>1090211</v>
      </c>
      <c r="D294" s="21">
        <v>64137222</v>
      </c>
      <c r="E294" s="20" t="s">
        <v>425</v>
      </c>
      <c r="F294" s="20" t="s">
        <v>406</v>
      </c>
      <c r="G294" s="20" t="s">
        <v>12</v>
      </c>
      <c r="H294" s="20" t="s">
        <v>399</v>
      </c>
      <c r="I294" s="20"/>
      <c r="J294" s="20" t="s">
        <v>400</v>
      </c>
      <c r="K294" s="50">
        <f t="shared" si="12"/>
        <v>8000000</v>
      </c>
      <c r="L294" s="34"/>
      <c r="M294" s="22">
        <v>8000000</v>
      </c>
      <c r="N294" s="33"/>
      <c r="O294" s="49" t="s">
        <v>205</v>
      </c>
      <c r="P294" s="34"/>
      <c r="Q294" s="20" t="s">
        <v>858</v>
      </c>
      <c r="R294" s="20" t="s">
        <v>398</v>
      </c>
      <c r="S294" s="20" t="s">
        <v>168</v>
      </c>
      <c r="T294" s="35">
        <v>43061</v>
      </c>
      <c r="U294" s="36"/>
      <c r="V294" s="52">
        <v>25</v>
      </c>
      <c r="W294" s="20" t="s">
        <v>404</v>
      </c>
      <c r="X294" s="52" t="s">
        <v>429</v>
      </c>
      <c r="Z294" s="31">
        <v>5029581</v>
      </c>
      <c r="AA294" s="84"/>
    </row>
    <row r="295" spans="1:28" s="37" customFormat="1" ht="17.25" customHeight="1" outlineLevel="2" x14ac:dyDescent="0.25">
      <c r="A295" s="20" t="s">
        <v>178</v>
      </c>
      <c r="B295" s="20" t="s">
        <v>276</v>
      </c>
      <c r="C295" s="20">
        <v>1090211</v>
      </c>
      <c r="D295" s="21">
        <v>64137222</v>
      </c>
      <c r="E295" s="20" t="s">
        <v>425</v>
      </c>
      <c r="F295" s="20" t="s">
        <v>406</v>
      </c>
      <c r="G295" s="20" t="s">
        <v>12</v>
      </c>
      <c r="H295" s="20" t="s">
        <v>399</v>
      </c>
      <c r="I295" s="20"/>
      <c r="J295" s="20" t="s">
        <v>400</v>
      </c>
      <c r="K295" s="50">
        <f t="shared" si="12"/>
        <v>433600</v>
      </c>
      <c r="L295" s="34"/>
      <c r="M295" s="22">
        <v>433600</v>
      </c>
      <c r="N295" s="33"/>
      <c r="O295" s="49" t="s">
        <v>205</v>
      </c>
      <c r="P295" s="34"/>
      <c r="Q295" s="20" t="s">
        <v>858</v>
      </c>
      <c r="R295" s="20" t="s">
        <v>528</v>
      </c>
      <c r="S295" s="20" t="s">
        <v>168</v>
      </c>
      <c r="T295" s="26">
        <v>43473</v>
      </c>
      <c r="U295" s="36"/>
      <c r="V295" s="52">
        <v>25</v>
      </c>
      <c r="W295" s="20" t="s">
        <v>404</v>
      </c>
      <c r="X295" s="52" t="s">
        <v>429</v>
      </c>
      <c r="Z295" s="31">
        <v>5029581</v>
      </c>
      <c r="AA295" s="32">
        <v>6933930.4000000004</v>
      </c>
    </row>
    <row r="296" spans="1:28" s="37" customFormat="1" ht="17.25" customHeight="1" outlineLevel="2" x14ac:dyDescent="0.25">
      <c r="A296" s="20" t="s">
        <v>178</v>
      </c>
      <c r="B296" s="20" t="s">
        <v>276</v>
      </c>
      <c r="C296" s="20"/>
      <c r="D296" s="21">
        <v>64137222</v>
      </c>
      <c r="E296" s="20" t="s">
        <v>426</v>
      </c>
      <c r="F296" s="20" t="s">
        <v>409</v>
      </c>
      <c r="G296" s="20" t="s">
        <v>383</v>
      </c>
      <c r="H296" s="20" t="s">
        <v>408</v>
      </c>
      <c r="I296" s="20">
        <v>296696</v>
      </c>
      <c r="J296" s="20" t="s">
        <v>409</v>
      </c>
      <c r="K296" s="50">
        <f t="shared" si="12"/>
        <v>269000</v>
      </c>
      <c r="L296" s="34"/>
      <c r="M296" s="22">
        <v>269000</v>
      </c>
      <c r="N296" s="33"/>
      <c r="O296" s="34"/>
      <c r="P296" s="34"/>
      <c r="Q296" s="20"/>
      <c r="R296" s="20" t="s">
        <v>398</v>
      </c>
      <c r="S296" s="20" t="s">
        <v>168</v>
      </c>
      <c r="T296" s="35">
        <v>43061</v>
      </c>
      <c r="U296" s="36"/>
      <c r="V296" s="52">
        <v>34</v>
      </c>
      <c r="W296" s="20" t="s">
        <v>403</v>
      </c>
      <c r="X296" s="52" t="s">
        <v>539</v>
      </c>
      <c r="Z296" s="31"/>
      <c r="AA296" s="32"/>
    </row>
    <row r="297" spans="1:28" s="37" customFormat="1" ht="17.25" customHeight="1" outlineLevel="2" x14ac:dyDescent="0.25">
      <c r="A297" s="20" t="s">
        <v>178</v>
      </c>
      <c r="B297" s="20" t="s">
        <v>276</v>
      </c>
      <c r="C297" s="20"/>
      <c r="D297" s="21">
        <v>64137222</v>
      </c>
      <c r="E297" s="20" t="s">
        <v>499</v>
      </c>
      <c r="F297" s="20" t="s">
        <v>500</v>
      </c>
      <c r="G297" s="20" t="s">
        <v>173</v>
      </c>
      <c r="H297" s="20" t="s">
        <v>173</v>
      </c>
      <c r="I297" s="20"/>
      <c r="J297" s="20" t="s">
        <v>501</v>
      </c>
      <c r="K297" s="50">
        <f t="shared" si="12"/>
        <v>16722888</v>
      </c>
      <c r="L297" s="34"/>
      <c r="M297" s="22">
        <v>16722888</v>
      </c>
      <c r="N297" s="33"/>
      <c r="O297" s="34" t="s">
        <v>272</v>
      </c>
      <c r="P297" s="34"/>
      <c r="Q297" s="20"/>
      <c r="R297" s="20" t="s">
        <v>486</v>
      </c>
      <c r="S297" s="20" t="s">
        <v>168</v>
      </c>
      <c r="T297" s="26">
        <v>43318</v>
      </c>
      <c r="U297" s="36"/>
      <c r="V297" s="52">
        <v>38</v>
      </c>
      <c r="W297" s="20" t="s">
        <v>487</v>
      </c>
      <c r="X297" s="52" t="s">
        <v>543</v>
      </c>
      <c r="Z297" s="83">
        <v>5035507</v>
      </c>
      <c r="AA297" s="32">
        <v>16720807.279999999</v>
      </c>
    </row>
    <row r="298" spans="1:28" s="37" customFormat="1" ht="17.25" customHeight="1" outlineLevel="2" x14ac:dyDescent="0.25">
      <c r="A298" s="20" t="s">
        <v>178</v>
      </c>
      <c r="B298" s="20" t="s">
        <v>276</v>
      </c>
      <c r="C298" s="20">
        <v>1090211</v>
      </c>
      <c r="D298" s="21">
        <v>64137222</v>
      </c>
      <c r="E298" s="20" t="s">
        <v>887</v>
      </c>
      <c r="F298" s="20" t="s">
        <v>899</v>
      </c>
      <c r="G298" s="20" t="s">
        <v>381</v>
      </c>
      <c r="H298" s="1" t="s">
        <v>900</v>
      </c>
      <c r="I298" s="20"/>
      <c r="J298" s="20" t="s">
        <v>901</v>
      </c>
      <c r="K298" s="50">
        <v>3810784</v>
      </c>
      <c r="L298" s="34"/>
      <c r="M298" s="22">
        <v>3810784</v>
      </c>
      <c r="N298" s="33"/>
      <c r="O298" s="34"/>
      <c r="P298" s="34"/>
      <c r="Q298" s="20"/>
      <c r="R298" s="20" t="s">
        <v>881</v>
      </c>
      <c r="S298" s="20" t="s">
        <v>168</v>
      </c>
      <c r="T298" s="26">
        <v>44186</v>
      </c>
      <c r="U298" s="36"/>
      <c r="V298" s="52"/>
      <c r="W298" s="20" t="s">
        <v>892</v>
      </c>
      <c r="X298" s="52"/>
      <c r="Z298" s="32"/>
      <c r="AA298" s="32"/>
    </row>
    <row r="299" spans="1:28" s="37" customFormat="1" ht="17.25" customHeight="1" outlineLevel="2" x14ac:dyDescent="0.25">
      <c r="A299" s="20" t="s">
        <v>178</v>
      </c>
      <c r="B299" s="20" t="s">
        <v>276</v>
      </c>
      <c r="C299" s="20">
        <v>1090211</v>
      </c>
      <c r="D299" s="21">
        <v>64137222</v>
      </c>
      <c r="E299" s="20" t="s">
        <v>887</v>
      </c>
      <c r="F299" s="20" t="s">
        <v>899</v>
      </c>
      <c r="G299" s="20" t="s">
        <v>711</v>
      </c>
      <c r="H299" s="20" t="s">
        <v>902</v>
      </c>
      <c r="I299" s="20"/>
      <c r="J299" s="20" t="s">
        <v>915</v>
      </c>
      <c r="K299" s="50">
        <v>2000000</v>
      </c>
      <c r="L299" s="34"/>
      <c r="M299" s="22">
        <v>2000000</v>
      </c>
      <c r="N299" s="33"/>
      <c r="O299" s="34"/>
      <c r="P299" s="34"/>
      <c r="Q299" s="20"/>
      <c r="R299" s="20" t="s">
        <v>881</v>
      </c>
      <c r="S299" s="20" t="s">
        <v>168</v>
      </c>
      <c r="T299" s="26">
        <v>44186</v>
      </c>
      <c r="U299" s="36"/>
      <c r="V299" s="52"/>
      <c r="W299" s="20" t="s">
        <v>892</v>
      </c>
      <c r="X299" s="52"/>
      <c r="Z299" s="83">
        <v>5129741</v>
      </c>
      <c r="AA299" s="32">
        <v>2000000</v>
      </c>
    </row>
    <row r="300" spans="1:28" s="37" customFormat="1" ht="17.25" customHeight="1" outlineLevel="2" x14ac:dyDescent="0.25">
      <c r="A300" s="20" t="s">
        <v>178</v>
      </c>
      <c r="B300" s="20" t="s">
        <v>276</v>
      </c>
      <c r="C300" s="20">
        <v>1090211</v>
      </c>
      <c r="D300" s="21">
        <v>64137222</v>
      </c>
      <c r="E300" s="20" t="s">
        <v>887</v>
      </c>
      <c r="F300" s="20" t="s">
        <v>899</v>
      </c>
      <c r="G300" s="20" t="s">
        <v>711</v>
      </c>
      <c r="H300" s="20" t="s">
        <v>903</v>
      </c>
      <c r="I300" s="20"/>
      <c r="J300" s="20" t="s">
        <v>904</v>
      </c>
      <c r="K300" s="50">
        <v>1212000</v>
      </c>
      <c r="L300" s="34"/>
      <c r="M300" s="22">
        <v>1212000</v>
      </c>
      <c r="N300" s="33"/>
      <c r="O300" s="34"/>
      <c r="P300" s="34"/>
      <c r="Q300" s="20"/>
      <c r="R300" s="20" t="s">
        <v>881</v>
      </c>
      <c r="S300" s="20" t="s">
        <v>168</v>
      </c>
      <c r="T300" s="26">
        <v>44186</v>
      </c>
      <c r="U300" s="36"/>
      <c r="V300" s="52" t="s">
        <v>991</v>
      </c>
      <c r="W300" s="20" t="s">
        <v>892</v>
      </c>
      <c r="X300" s="52"/>
      <c r="Z300" s="83">
        <v>5094983</v>
      </c>
      <c r="AA300" s="32">
        <v>1189680</v>
      </c>
    </row>
    <row r="301" spans="1:28" s="37" customFormat="1" ht="17.25" customHeight="1" outlineLevel="2" x14ac:dyDescent="0.25">
      <c r="A301" s="20" t="s">
        <v>178</v>
      </c>
      <c r="B301" s="20" t="s">
        <v>276</v>
      </c>
      <c r="C301" s="20">
        <v>1090211</v>
      </c>
      <c r="D301" s="21">
        <v>64137222</v>
      </c>
      <c r="E301" s="20" t="s">
        <v>887</v>
      </c>
      <c r="F301" s="20" t="s">
        <v>899</v>
      </c>
      <c r="G301" s="20" t="s">
        <v>312</v>
      </c>
      <c r="H301" s="20" t="s">
        <v>941</v>
      </c>
      <c r="I301" s="20"/>
      <c r="J301" s="20" t="s">
        <v>943</v>
      </c>
      <c r="K301" s="50">
        <v>963900</v>
      </c>
      <c r="L301" s="34"/>
      <c r="M301" s="22">
        <v>963900</v>
      </c>
      <c r="N301" s="33"/>
      <c r="O301" s="34"/>
      <c r="P301" s="34"/>
      <c r="Q301" s="20"/>
      <c r="R301" s="20" t="s">
        <v>925</v>
      </c>
      <c r="S301" s="20" t="s">
        <v>168</v>
      </c>
      <c r="T301" s="78">
        <v>44284</v>
      </c>
      <c r="U301" s="36"/>
      <c r="V301" s="52"/>
      <c r="W301" s="46" t="s">
        <v>945</v>
      </c>
      <c r="X301" s="52"/>
      <c r="Z301" s="32"/>
      <c r="AA301" s="32"/>
    </row>
    <row r="302" spans="1:28" s="37" customFormat="1" ht="17.25" customHeight="1" outlineLevel="2" x14ac:dyDescent="0.25">
      <c r="A302" s="20" t="s">
        <v>178</v>
      </c>
      <c r="B302" s="20" t="s">
        <v>276</v>
      </c>
      <c r="C302" s="20">
        <v>1090211</v>
      </c>
      <c r="D302" s="21">
        <v>64137222</v>
      </c>
      <c r="E302" s="20" t="s">
        <v>887</v>
      </c>
      <c r="F302" s="20" t="s">
        <v>899</v>
      </c>
      <c r="G302" s="20" t="s">
        <v>312</v>
      </c>
      <c r="H302" s="20" t="s">
        <v>905</v>
      </c>
      <c r="I302" s="20"/>
      <c r="J302" s="20" t="s">
        <v>906</v>
      </c>
      <c r="K302" s="50">
        <v>595052.18000000005</v>
      </c>
      <c r="L302" s="34"/>
      <c r="M302" s="22">
        <v>595052.18000000005</v>
      </c>
      <c r="N302" s="33"/>
      <c r="O302" s="34"/>
      <c r="P302" s="34"/>
      <c r="Q302" s="20"/>
      <c r="R302" s="20" t="s">
        <v>881</v>
      </c>
      <c r="S302" s="20" t="s">
        <v>168</v>
      </c>
      <c r="T302" s="26">
        <v>44186</v>
      </c>
      <c r="U302" s="36"/>
      <c r="V302" s="52"/>
      <c r="W302" s="20" t="s">
        <v>892</v>
      </c>
      <c r="X302" s="52"/>
      <c r="Z302" s="32"/>
      <c r="AA302" s="32"/>
    </row>
    <row r="303" spans="1:28" s="37" customFormat="1" ht="17.25" customHeight="1" outlineLevel="2" x14ac:dyDescent="0.25">
      <c r="A303" s="20" t="s">
        <v>178</v>
      </c>
      <c r="B303" s="20" t="s">
        <v>276</v>
      </c>
      <c r="C303" s="20">
        <v>1090211</v>
      </c>
      <c r="D303" s="21">
        <v>64137222</v>
      </c>
      <c r="E303" s="20" t="s">
        <v>887</v>
      </c>
      <c r="F303" s="20" t="s">
        <v>899</v>
      </c>
      <c r="G303" s="20" t="s">
        <v>711</v>
      </c>
      <c r="H303" s="20" t="s">
        <v>907</v>
      </c>
      <c r="I303" s="20"/>
      <c r="J303" s="20" t="s">
        <v>908</v>
      </c>
      <c r="K303" s="50">
        <v>2280000</v>
      </c>
      <c r="L303" s="34"/>
      <c r="M303" s="22">
        <v>2280000</v>
      </c>
      <c r="N303" s="33"/>
      <c r="O303" s="34"/>
      <c r="P303" s="34"/>
      <c r="Q303" s="20"/>
      <c r="R303" s="20" t="s">
        <v>881</v>
      </c>
      <c r="S303" s="20" t="s">
        <v>168</v>
      </c>
      <c r="T303" s="26">
        <v>44186</v>
      </c>
      <c r="U303" s="36"/>
      <c r="V303" s="52"/>
      <c r="W303" s="20" t="s">
        <v>892</v>
      </c>
      <c r="X303" s="52"/>
      <c r="Z303" s="32"/>
      <c r="AA303" s="32"/>
      <c r="AB303" s="90"/>
    </row>
    <row r="304" spans="1:28" s="37" customFormat="1" ht="17.25" customHeight="1" outlineLevel="2" x14ac:dyDescent="0.25">
      <c r="A304" s="20" t="s">
        <v>178</v>
      </c>
      <c r="B304" s="20" t="s">
        <v>276</v>
      </c>
      <c r="C304" s="20">
        <v>1090211</v>
      </c>
      <c r="D304" s="21">
        <v>64137222</v>
      </c>
      <c r="E304" s="20" t="s">
        <v>887</v>
      </c>
      <c r="F304" s="20" t="s">
        <v>899</v>
      </c>
      <c r="G304" s="20" t="s">
        <v>711</v>
      </c>
      <c r="H304" s="20" t="s">
        <v>965</v>
      </c>
      <c r="I304" s="20"/>
      <c r="J304" s="20" t="s">
        <v>966</v>
      </c>
      <c r="K304" s="50">
        <v>4529090</v>
      </c>
      <c r="L304" s="34"/>
      <c r="M304" s="22">
        <v>4529090</v>
      </c>
      <c r="N304" s="33"/>
      <c r="O304" s="34"/>
      <c r="P304" s="34"/>
      <c r="Q304" s="20"/>
      <c r="R304" s="148" t="s">
        <v>957</v>
      </c>
      <c r="S304" s="20" t="s">
        <v>168</v>
      </c>
      <c r="T304" s="35">
        <v>44405</v>
      </c>
      <c r="U304" s="36"/>
      <c r="V304" s="52"/>
      <c r="W304" s="20" t="s">
        <v>960</v>
      </c>
      <c r="X304" s="52"/>
      <c r="Z304" s="32"/>
      <c r="AA304" s="32"/>
    </row>
    <row r="305" spans="1:30" s="37" customFormat="1" ht="17.25" customHeight="1" outlineLevel="2" x14ac:dyDescent="0.25">
      <c r="A305" s="20" t="s">
        <v>178</v>
      </c>
      <c r="B305" s="20" t="s">
        <v>276</v>
      </c>
      <c r="C305" s="20">
        <v>1090211</v>
      </c>
      <c r="D305" s="21">
        <v>64137222</v>
      </c>
      <c r="E305" s="20" t="s">
        <v>887</v>
      </c>
      <c r="F305" s="20" t="s">
        <v>899</v>
      </c>
      <c r="G305" s="20" t="s">
        <v>711</v>
      </c>
      <c r="H305" s="20" t="s">
        <v>963</v>
      </c>
      <c r="I305" s="20"/>
      <c r="J305" s="20" t="s">
        <v>964</v>
      </c>
      <c r="K305" s="50">
        <v>2135787.7200000002</v>
      </c>
      <c r="L305" s="34"/>
      <c r="M305" s="50">
        <v>2135787.7200000002</v>
      </c>
      <c r="N305" s="33"/>
      <c r="O305" s="34"/>
      <c r="P305" s="34"/>
      <c r="Q305" s="20"/>
      <c r="R305" s="148" t="s">
        <v>957</v>
      </c>
      <c r="S305" s="20" t="s">
        <v>168</v>
      </c>
      <c r="T305" s="35">
        <v>44405</v>
      </c>
      <c r="U305" s="36"/>
      <c r="V305" s="52"/>
      <c r="W305" s="20" t="s">
        <v>960</v>
      </c>
      <c r="X305" s="52"/>
      <c r="Z305" s="32"/>
      <c r="AA305" s="32"/>
    </row>
    <row r="306" spans="1:30" s="37" customFormat="1" ht="17.25" customHeight="1" outlineLevel="2" x14ac:dyDescent="0.25">
      <c r="A306" s="20" t="s">
        <v>178</v>
      </c>
      <c r="B306" s="20" t="s">
        <v>276</v>
      </c>
      <c r="C306" s="20">
        <v>1090211</v>
      </c>
      <c r="D306" s="21">
        <v>64137222</v>
      </c>
      <c r="E306" s="20" t="s">
        <v>887</v>
      </c>
      <c r="F306" s="20" t="s">
        <v>899</v>
      </c>
      <c r="G306" s="20" t="s">
        <v>711</v>
      </c>
      <c r="H306" s="20" t="s">
        <v>909</v>
      </c>
      <c r="I306" s="20"/>
      <c r="J306" s="20" t="s">
        <v>910</v>
      </c>
      <c r="K306" s="50">
        <v>2145324</v>
      </c>
      <c r="L306" s="34"/>
      <c r="M306" s="22">
        <v>2145324</v>
      </c>
      <c r="N306" s="33"/>
      <c r="O306" s="34"/>
      <c r="P306" s="34"/>
      <c r="Q306" s="20"/>
      <c r="R306" s="20" t="s">
        <v>881</v>
      </c>
      <c r="S306" s="20" t="s">
        <v>168</v>
      </c>
      <c r="T306" s="26">
        <v>44186</v>
      </c>
      <c r="U306" s="36"/>
      <c r="V306" s="52"/>
      <c r="W306" s="20" t="s">
        <v>892</v>
      </c>
      <c r="X306" s="52"/>
      <c r="Z306" s="32"/>
      <c r="AA306" s="32"/>
    </row>
    <row r="307" spans="1:30" s="37" customFormat="1" ht="17.25" customHeight="1" outlineLevel="2" x14ac:dyDescent="0.25">
      <c r="A307" s="20" t="s">
        <v>178</v>
      </c>
      <c r="B307" s="20" t="s">
        <v>276</v>
      </c>
      <c r="C307" s="20">
        <v>1090211</v>
      </c>
      <c r="D307" s="21">
        <v>64137222</v>
      </c>
      <c r="E307" s="20" t="s">
        <v>759</v>
      </c>
      <c r="F307" s="20" t="s">
        <v>760</v>
      </c>
      <c r="G307" s="20" t="s">
        <v>763</v>
      </c>
      <c r="H307" s="20" t="s">
        <v>761</v>
      </c>
      <c r="I307" s="20"/>
      <c r="J307" s="38" t="s">
        <v>760</v>
      </c>
      <c r="K307" s="50">
        <v>2420957.88</v>
      </c>
      <c r="L307" s="34"/>
      <c r="M307" s="50">
        <v>2420957.88</v>
      </c>
      <c r="N307" s="33"/>
      <c r="O307" s="34"/>
      <c r="P307" s="34"/>
      <c r="Q307" s="20"/>
      <c r="R307" s="20" t="s">
        <v>750</v>
      </c>
      <c r="S307" s="20" t="s">
        <v>168</v>
      </c>
      <c r="T307" s="26">
        <v>44011</v>
      </c>
      <c r="U307" s="36"/>
      <c r="V307" s="52" t="s">
        <v>805</v>
      </c>
      <c r="W307" s="20" t="s">
        <v>769</v>
      </c>
      <c r="X307" s="35">
        <v>44020</v>
      </c>
      <c r="Z307" s="83">
        <v>5070807</v>
      </c>
      <c r="AA307" s="32">
        <v>2420949.96</v>
      </c>
    </row>
    <row r="308" spans="1:30" s="37" customFormat="1" ht="17.25" customHeight="1" outlineLevel="2" x14ac:dyDescent="0.25">
      <c r="A308" s="20" t="s">
        <v>178</v>
      </c>
      <c r="B308" s="20" t="s">
        <v>276</v>
      </c>
      <c r="C308" s="20"/>
      <c r="D308" s="21">
        <v>64137222</v>
      </c>
      <c r="E308" s="20" t="s">
        <v>621</v>
      </c>
      <c r="F308" s="20" t="s">
        <v>559</v>
      </c>
      <c r="G308" s="20" t="s">
        <v>312</v>
      </c>
      <c r="H308" s="20" t="s">
        <v>22</v>
      </c>
      <c r="I308" s="20"/>
      <c r="J308" s="20" t="s">
        <v>559</v>
      </c>
      <c r="K308" s="50">
        <f>L308+M308</f>
        <v>1560000</v>
      </c>
      <c r="L308" s="34"/>
      <c r="M308" s="22">
        <v>1560000</v>
      </c>
      <c r="N308" s="33"/>
      <c r="O308" s="34"/>
      <c r="P308" s="34"/>
      <c r="Q308" s="20" t="s">
        <v>620</v>
      </c>
      <c r="R308" s="20" t="s">
        <v>628</v>
      </c>
      <c r="S308" s="20" t="s">
        <v>168</v>
      </c>
      <c r="T308" s="26">
        <v>43553</v>
      </c>
      <c r="U308" s="36"/>
      <c r="V308" s="85">
        <v>34</v>
      </c>
      <c r="W308" s="34" t="s">
        <v>629</v>
      </c>
      <c r="X308" s="85" t="s">
        <v>572</v>
      </c>
      <c r="Z308" s="32"/>
      <c r="AA308" s="32"/>
    </row>
    <row r="309" spans="1:30" s="73" customFormat="1" ht="33.75" customHeight="1" outlineLevel="1" x14ac:dyDescent="0.25">
      <c r="A309" s="62" t="s">
        <v>475</v>
      </c>
      <c r="B309" s="62"/>
      <c r="C309" s="62"/>
      <c r="D309" s="63"/>
      <c r="E309" s="62"/>
      <c r="F309" s="62"/>
      <c r="G309" s="62"/>
      <c r="H309" s="62"/>
      <c r="I309" s="62"/>
      <c r="J309" s="62"/>
      <c r="K309" s="86">
        <f>SUBTOTAL(9,K156:K308)</f>
        <v>633034573.55968773</v>
      </c>
      <c r="L309" s="86">
        <f>SUBTOTAL(9,L156:L308)</f>
        <v>0</v>
      </c>
      <c r="M309" s="64">
        <f>SUBTOTAL(9,M156:M308)</f>
        <v>633034573.55968773</v>
      </c>
      <c r="N309" s="65">
        <f>SUBTOTAL(9,N156:N308)</f>
        <v>0</v>
      </c>
      <c r="O309" s="66"/>
      <c r="P309" s="66"/>
      <c r="Q309" s="62"/>
      <c r="R309" s="62"/>
      <c r="S309" s="62"/>
      <c r="T309" s="67"/>
      <c r="U309" s="68"/>
      <c r="V309" s="87"/>
      <c r="W309" s="66"/>
      <c r="X309" s="87"/>
      <c r="Y309" s="70"/>
      <c r="Z309" s="72"/>
      <c r="AA309" s="72">
        <f>SUBTOTAL(9,AA156:AA308)</f>
        <v>362366448.05999994</v>
      </c>
    </row>
    <row r="310" spans="1:30" s="37" customFormat="1" ht="17.25" customHeight="1" outlineLevel="2" x14ac:dyDescent="0.25">
      <c r="A310" s="20" t="s">
        <v>179</v>
      </c>
      <c r="B310" s="20" t="s">
        <v>277</v>
      </c>
      <c r="C310" s="20">
        <v>1090211</v>
      </c>
      <c r="D310" s="21">
        <v>7000000</v>
      </c>
      <c r="E310" s="20" t="s">
        <v>158</v>
      </c>
      <c r="F310" s="20" t="s">
        <v>98</v>
      </c>
      <c r="G310" s="20" t="s">
        <v>377</v>
      </c>
      <c r="H310" s="20" t="s">
        <v>20</v>
      </c>
      <c r="I310" s="20"/>
      <c r="J310" s="20" t="s">
        <v>99</v>
      </c>
      <c r="K310" s="50">
        <v>12316389.07</v>
      </c>
      <c r="L310" s="50">
        <v>12316389.07</v>
      </c>
      <c r="M310" s="50"/>
      <c r="N310" s="33"/>
      <c r="O310" s="34"/>
      <c r="P310" s="34" t="s">
        <v>716</v>
      </c>
      <c r="Q310" s="20" t="s">
        <v>798</v>
      </c>
      <c r="R310" s="20" t="s">
        <v>691</v>
      </c>
      <c r="S310" s="25" t="s">
        <v>168</v>
      </c>
      <c r="T310" s="35">
        <v>43920</v>
      </c>
      <c r="U310" s="36"/>
      <c r="V310" s="45" t="s">
        <v>765</v>
      </c>
      <c r="W310" s="38" t="s">
        <v>747</v>
      </c>
      <c r="X310" s="78">
        <v>43927</v>
      </c>
      <c r="Z310" s="32" t="s">
        <v>809</v>
      </c>
      <c r="AA310" s="88">
        <v>12082674.82</v>
      </c>
    </row>
    <row r="311" spans="1:30" s="37" customFormat="1" ht="17.25" customHeight="1" outlineLevel="2" x14ac:dyDescent="0.25">
      <c r="A311" s="20" t="s">
        <v>179</v>
      </c>
      <c r="B311" s="20" t="s">
        <v>277</v>
      </c>
      <c r="C311" s="20">
        <v>1090219</v>
      </c>
      <c r="D311" s="21">
        <v>7000000</v>
      </c>
      <c r="E311" s="20" t="s">
        <v>158</v>
      </c>
      <c r="F311" s="20" t="s">
        <v>98</v>
      </c>
      <c r="G311" s="20" t="s">
        <v>376</v>
      </c>
      <c r="H311" s="20" t="s">
        <v>376</v>
      </c>
      <c r="I311" s="20"/>
      <c r="J311" s="20" t="s">
        <v>99</v>
      </c>
      <c r="K311" s="50">
        <v>-5000000</v>
      </c>
      <c r="L311" s="50">
        <v>-4500000</v>
      </c>
      <c r="M311" s="50">
        <v>-500000</v>
      </c>
      <c r="N311" s="33"/>
      <c r="O311" s="34"/>
      <c r="P311" s="34"/>
      <c r="Q311" s="20" t="s">
        <v>797</v>
      </c>
      <c r="R311" s="20" t="s">
        <v>691</v>
      </c>
      <c r="S311" s="20" t="s">
        <v>168</v>
      </c>
      <c r="T311" s="35">
        <v>43920</v>
      </c>
      <c r="U311" s="36"/>
      <c r="V311" s="52">
        <v>8</v>
      </c>
      <c r="W311" s="20" t="s">
        <v>779</v>
      </c>
      <c r="X311" s="35">
        <v>42431</v>
      </c>
      <c r="Z311" s="89">
        <v>5000905</v>
      </c>
      <c r="AA311" s="88"/>
    </row>
    <row r="312" spans="1:30" s="37" customFormat="1" ht="17.25" customHeight="1" outlineLevel="2" x14ac:dyDescent="0.25">
      <c r="A312" s="20" t="s">
        <v>179</v>
      </c>
      <c r="B312" s="20" t="s">
        <v>277</v>
      </c>
      <c r="C312" s="20">
        <v>1090211</v>
      </c>
      <c r="D312" s="21">
        <v>7000000</v>
      </c>
      <c r="E312" s="20" t="s">
        <v>158</v>
      </c>
      <c r="F312" s="20" t="s">
        <v>98</v>
      </c>
      <c r="G312" s="20" t="s">
        <v>376</v>
      </c>
      <c r="H312" s="20" t="s">
        <v>376</v>
      </c>
      <c r="I312" s="20">
        <v>376896</v>
      </c>
      <c r="J312" s="20" t="s">
        <v>99</v>
      </c>
      <c r="K312" s="22">
        <f>L312+M312</f>
        <v>5000000</v>
      </c>
      <c r="L312" s="22">
        <v>4500000</v>
      </c>
      <c r="M312" s="22">
        <v>500000</v>
      </c>
      <c r="N312" s="33" t="s">
        <v>324</v>
      </c>
      <c r="O312" s="34"/>
      <c r="P312" s="34"/>
      <c r="Q312" s="20" t="s">
        <v>796</v>
      </c>
      <c r="R312" s="20" t="s">
        <v>315</v>
      </c>
      <c r="S312" s="20" t="s">
        <v>200</v>
      </c>
      <c r="T312" s="35">
        <v>42185</v>
      </c>
      <c r="U312" s="36"/>
      <c r="V312" s="52">
        <v>8</v>
      </c>
      <c r="W312" s="34" t="s">
        <v>346</v>
      </c>
      <c r="X312" s="52" t="s">
        <v>339</v>
      </c>
      <c r="Z312" s="31">
        <v>5000905</v>
      </c>
      <c r="AA312" s="32">
        <v>4543314.6500000004</v>
      </c>
    </row>
    <row r="313" spans="1:30" s="37" customFormat="1" ht="17.25" customHeight="1" outlineLevel="2" x14ac:dyDescent="0.25">
      <c r="A313" s="20" t="s">
        <v>179</v>
      </c>
      <c r="B313" s="20" t="s">
        <v>277</v>
      </c>
      <c r="C313" s="20">
        <v>1090219</v>
      </c>
      <c r="D313" s="21">
        <v>7000000</v>
      </c>
      <c r="E313" s="20" t="s">
        <v>440</v>
      </c>
      <c r="F313" s="20" t="s">
        <v>441</v>
      </c>
      <c r="G313" s="38" t="s">
        <v>173</v>
      </c>
      <c r="H313" s="57" t="s">
        <v>413</v>
      </c>
      <c r="I313" s="20"/>
      <c r="J313" s="38" t="s">
        <v>443</v>
      </c>
      <c r="K313" s="22">
        <f>L313+M313</f>
        <v>210000</v>
      </c>
      <c r="L313" s="22">
        <v>150000</v>
      </c>
      <c r="M313" s="22">
        <v>60000</v>
      </c>
      <c r="N313" s="33" t="s">
        <v>452</v>
      </c>
      <c r="O313" s="34"/>
      <c r="P313" s="34"/>
      <c r="Q313" s="20" t="s">
        <v>802</v>
      </c>
      <c r="R313" s="20" t="s">
        <v>433</v>
      </c>
      <c r="S313" s="20" t="s">
        <v>200</v>
      </c>
      <c r="T313" s="26">
        <v>43139</v>
      </c>
      <c r="U313" s="36"/>
      <c r="V313" s="52">
        <v>36</v>
      </c>
      <c r="W313" s="20" t="s">
        <v>403</v>
      </c>
      <c r="X313" s="52" t="s">
        <v>540</v>
      </c>
      <c r="Z313" s="31"/>
      <c r="AA313" s="59"/>
    </row>
    <row r="314" spans="1:30" s="37" customFormat="1" ht="17.25" customHeight="1" outlineLevel="2" x14ac:dyDescent="0.25">
      <c r="A314" s="20" t="s">
        <v>179</v>
      </c>
      <c r="B314" s="20" t="s">
        <v>277</v>
      </c>
      <c r="C314" s="20">
        <v>1090219</v>
      </c>
      <c r="D314" s="21">
        <v>7000000</v>
      </c>
      <c r="E314" s="20" t="s">
        <v>440</v>
      </c>
      <c r="F314" s="20" t="s">
        <v>441</v>
      </c>
      <c r="G314" s="38" t="s">
        <v>173</v>
      </c>
      <c r="H314" s="57" t="s">
        <v>413</v>
      </c>
      <c r="I314" s="20"/>
      <c r="J314" s="20" t="s">
        <v>494</v>
      </c>
      <c r="K314" s="22">
        <f>L314+M314</f>
        <v>2000000</v>
      </c>
      <c r="L314" s="22">
        <v>2000000</v>
      </c>
      <c r="M314" s="22"/>
      <c r="N314" s="33"/>
      <c r="O314" s="34"/>
      <c r="P314" s="34"/>
      <c r="Q314" s="20" t="s">
        <v>919</v>
      </c>
      <c r="R314" s="20" t="s">
        <v>486</v>
      </c>
      <c r="S314" s="20" t="s">
        <v>168</v>
      </c>
      <c r="T314" s="26">
        <v>43318</v>
      </c>
      <c r="U314" s="36"/>
      <c r="V314" s="52">
        <v>36</v>
      </c>
      <c r="W314" s="20" t="s">
        <v>487</v>
      </c>
      <c r="X314" s="52" t="s">
        <v>540</v>
      </c>
      <c r="Z314" s="31">
        <v>5034802</v>
      </c>
      <c r="AA314" s="59">
        <v>1765704</v>
      </c>
    </row>
    <row r="315" spans="1:30" s="37" customFormat="1" ht="17.25" customHeight="1" outlineLevel="2" x14ac:dyDescent="0.25">
      <c r="A315" s="20" t="s">
        <v>179</v>
      </c>
      <c r="B315" s="20" t="s">
        <v>277</v>
      </c>
      <c r="C315" s="20">
        <v>1090219</v>
      </c>
      <c r="D315" s="21">
        <v>7000000</v>
      </c>
      <c r="E315" s="20" t="s">
        <v>716</v>
      </c>
      <c r="F315" s="20" t="s">
        <v>717</v>
      </c>
      <c r="G315" s="20" t="s">
        <v>377</v>
      </c>
      <c r="H315" s="20" t="s">
        <v>708</v>
      </c>
      <c r="I315" s="20"/>
      <c r="J315" s="38" t="s">
        <v>718</v>
      </c>
      <c r="K315" s="22">
        <v>250000</v>
      </c>
      <c r="L315" s="22">
        <v>250000</v>
      </c>
      <c r="M315" s="22"/>
      <c r="N315" s="33"/>
      <c r="O315" s="34"/>
      <c r="P315" s="34" t="s">
        <v>158</v>
      </c>
      <c r="Q315" s="20"/>
      <c r="R315" s="20" t="s">
        <v>691</v>
      </c>
      <c r="S315" s="25" t="s">
        <v>168</v>
      </c>
      <c r="T315" s="26">
        <v>43920</v>
      </c>
      <c r="U315" s="36"/>
      <c r="V315" s="52">
        <v>50</v>
      </c>
      <c r="W315" s="20" t="s">
        <v>747</v>
      </c>
      <c r="X315" s="35">
        <v>43965</v>
      </c>
      <c r="Z315" s="31"/>
      <c r="AA315" s="59"/>
    </row>
    <row r="316" spans="1:30" s="37" customFormat="1" ht="17.25" customHeight="1" outlineLevel="2" x14ac:dyDescent="0.25">
      <c r="A316" s="20" t="s">
        <v>179</v>
      </c>
      <c r="B316" s="20" t="s">
        <v>277</v>
      </c>
      <c r="C316" s="20">
        <v>1090219</v>
      </c>
      <c r="D316" s="21">
        <v>7000000</v>
      </c>
      <c r="E316" s="20" t="s">
        <v>716</v>
      </c>
      <c r="F316" s="20" t="s">
        <v>717</v>
      </c>
      <c r="G316" s="20" t="s">
        <v>377</v>
      </c>
      <c r="H316" s="20" t="s">
        <v>708</v>
      </c>
      <c r="I316" s="20"/>
      <c r="J316" s="38" t="s">
        <v>719</v>
      </c>
      <c r="K316" s="22">
        <v>300000</v>
      </c>
      <c r="L316" s="22">
        <v>300000</v>
      </c>
      <c r="M316" s="22"/>
      <c r="N316" s="33"/>
      <c r="O316" s="34"/>
      <c r="P316" s="34" t="s">
        <v>158</v>
      </c>
      <c r="Q316" s="20"/>
      <c r="R316" s="20" t="s">
        <v>691</v>
      </c>
      <c r="S316" s="25" t="s">
        <v>168</v>
      </c>
      <c r="T316" s="26">
        <v>43920</v>
      </c>
      <c r="U316" s="36"/>
      <c r="V316" s="52">
        <v>50</v>
      </c>
      <c r="W316" s="20" t="s">
        <v>747</v>
      </c>
      <c r="X316" s="35">
        <v>43965</v>
      </c>
      <c r="Z316" s="31"/>
      <c r="AA316" s="59"/>
    </row>
    <row r="317" spans="1:30" s="37" customFormat="1" ht="17.25" customHeight="1" outlineLevel="2" x14ac:dyDescent="0.25">
      <c r="A317" s="20" t="s">
        <v>179</v>
      </c>
      <c r="B317" s="20" t="s">
        <v>277</v>
      </c>
      <c r="C317" s="20">
        <v>1090219</v>
      </c>
      <c r="D317" s="21">
        <v>7000000</v>
      </c>
      <c r="E317" s="20" t="s">
        <v>716</v>
      </c>
      <c r="F317" s="20" t="s">
        <v>717</v>
      </c>
      <c r="G317" s="20" t="s">
        <v>377</v>
      </c>
      <c r="H317" s="20" t="s">
        <v>708</v>
      </c>
      <c r="I317" s="20"/>
      <c r="J317" s="38" t="s">
        <v>720</v>
      </c>
      <c r="K317" s="22">
        <v>2500000</v>
      </c>
      <c r="L317" s="22">
        <v>2500000</v>
      </c>
      <c r="M317" s="22"/>
      <c r="N317" s="33"/>
      <c r="O317" s="34"/>
      <c r="P317" s="34" t="s">
        <v>158</v>
      </c>
      <c r="Q317" s="20"/>
      <c r="R317" s="20" t="s">
        <v>691</v>
      </c>
      <c r="S317" s="25" t="s">
        <v>168</v>
      </c>
      <c r="T317" s="26">
        <v>43920</v>
      </c>
      <c r="U317" s="36"/>
      <c r="V317" s="52">
        <v>50</v>
      </c>
      <c r="W317" s="20" t="s">
        <v>747</v>
      </c>
      <c r="X317" s="35">
        <v>43965</v>
      </c>
      <c r="Z317" s="31"/>
      <c r="AA317" s="59"/>
    </row>
    <row r="318" spans="1:30" s="37" customFormat="1" ht="17.25" customHeight="1" outlineLevel="2" x14ac:dyDescent="0.25">
      <c r="A318" s="20" t="s">
        <v>179</v>
      </c>
      <c r="B318" s="20" t="s">
        <v>278</v>
      </c>
      <c r="C318" s="20"/>
      <c r="D318" s="21">
        <v>114291279</v>
      </c>
      <c r="E318" s="20" t="s">
        <v>159</v>
      </c>
      <c r="F318" s="20" t="s">
        <v>100</v>
      </c>
      <c r="G318" s="20" t="s">
        <v>173</v>
      </c>
      <c r="H318" s="20" t="s">
        <v>101</v>
      </c>
      <c r="I318" s="20"/>
      <c r="J318" s="20" t="s">
        <v>102</v>
      </c>
      <c r="K318" s="22">
        <f>L318+M318</f>
        <v>20628770.890000001</v>
      </c>
      <c r="L318" s="22">
        <v>20628770.890000001</v>
      </c>
      <c r="M318" s="132"/>
      <c r="N318" s="23"/>
      <c r="O318" s="24" t="s">
        <v>272</v>
      </c>
      <c r="P318" s="24"/>
      <c r="Q318" s="20"/>
      <c r="R318" s="20" t="s">
        <v>315</v>
      </c>
      <c r="S318" s="25" t="s">
        <v>200</v>
      </c>
      <c r="T318" s="26">
        <v>42185</v>
      </c>
      <c r="U318" s="27"/>
      <c r="V318" s="39" t="s">
        <v>419</v>
      </c>
      <c r="W318" s="24" t="s">
        <v>839</v>
      </c>
      <c r="X318" s="39" t="s">
        <v>472</v>
      </c>
      <c r="Y318" s="30"/>
      <c r="Z318" s="31" t="s">
        <v>855</v>
      </c>
      <c r="AA318" s="59">
        <v>22376069.870000001</v>
      </c>
      <c r="AB318" s="90"/>
      <c r="AC318" s="90"/>
      <c r="AD318" s="90"/>
    </row>
    <row r="319" spans="1:30" ht="17.25" customHeight="1" outlineLevel="2" x14ac:dyDescent="0.25">
      <c r="A319" s="20" t="s">
        <v>179</v>
      </c>
      <c r="B319" s="20" t="s">
        <v>278</v>
      </c>
      <c r="C319" s="20"/>
      <c r="D319" s="21">
        <v>114291279</v>
      </c>
      <c r="E319" s="20" t="s">
        <v>159</v>
      </c>
      <c r="F319" s="20" t="s">
        <v>100</v>
      </c>
      <c r="G319" s="20" t="s">
        <v>173</v>
      </c>
      <c r="H319" s="20" t="s">
        <v>101</v>
      </c>
      <c r="I319" s="20">
        <v>398937</v>
      </c>
      <c r="J319" s="20" t="s">
        <v>103</v>
      </c>
      <c r="K319" s="22">
        <f>L319+M319</f>
        <v>622000</v>
      </c>
      <c r="L319" s="22">
        <v>622000</v>
      </c>
      <c r="M319" s="132"/>
      <c r="N319" s="23"/>
      <c r="O319" s="24" t="s">
        <v>272</v>
      </c>
      <c r="P319" s="24"/>
      <c r="Q319" s="20"/>
      <c r="R319" s="20" t="s">
        <v>315</v>
      </c>
      <c r="S319" s="25" t="s">
        <v>200</v>
      </c>
      <c r="T319" s="26">
        <v>42185</v>
      </c>
      <c r="U319" s="27"/>
      <c r="V319" s="39" t="s">
        <v>419</v>
      </c>
      <c r="W319" s="42" t="s">
        <v>453</v>
      </c>
      <c r="X319" s="29" t="s">
        <v>328</v>
      </c>
      <c r="Z319" s="31">
        <v>5000233</v>
      </c>
      <c r="AA319" s="59"/>
      <c r="AC319" s="90"/>
      <c r="AD319" s="90"/>
    </row>
    <row r="320" spans="1:30" ht="17.25" customHeight="1" outlineLevel="2" x14ac:dyDescent="0.25">
      <c r="A320" s="20" t="s">
        <v>179</v>
      </c>
      <c r="B320" s="20" t="s">
        <v>278</v>
      </c>
      <c r="C320" s="20"/>
      <c r="D320" s="21">
        <v>114291279</v>
      </c>
      <c r="E320" s="20" t="s">
        <v>159</v>
      </c>
      <c r="F320" s="20" t="s">
        <v>100</v>
      </c>
      <c r="G320" s="20" t="s">
        <v>173</v>
      </c>
      <c r="H320" s="20" t="s">
        <v>101</v>
      </c>
      <c r="I320" s="20"/>
      <c r="J320" s="38" t="s">
        <v>781</v>
      </c>
      <c r="K320" s="22">
        <v>2030090</v>
      </c>
      <c r="L320" s="22">
        <v>2030090</v>
      </c>
      <c r="M320" s="132"/>
      <c r="N320" s="23"/>
      <c r="O320" s="24" t="s">
        <v>272</v>
      </c>
      <c r="P320" s="24"/>
      <c r="Q320" s="20"/>
      <c r="R320" s="20" t="s">
        <v>750</v>
      </c>
      <c r="S320" s="25" t="s">
        <v>168</v>
      </c>
      <c r="T320" s="26">
        <v>44011</v>
      </c>
      <c r="U320" s="27"/>
      <c r="V320" s="39">
        <v>48</v>
      </c>
      <c r="W320" s="42" t="s">
        <v>767</v>
      </c>
      <c r="X320" s="26">
        <v>43888</v>
      </c>
      <c r="Z320" s="31">
        <v>5063525</v>
      </c>
      <c r="AA320" s="59"/>
      <c r="AC320" s="90"/>
      <c r="AD320" s="90"/>
    </row>
    <row r="321" spans="1:30" ht="31.5" customHeight="1" outlineLevel="2" x14ac:dyDescent="0.25">
      <c r="A321" s="20" t="s">
        <v>179</v>
      </c>
      <c r="B321" s="20" t="s">
        <v>278</v>
      </c>
      <c r="C321" s="20"/>
      <c r="D321" s="21">
        <v>114291279</v>
      </c>
      <c r="E321" s="20" t="s">
        <v>159</v>
      </c>
      <c r="F321" s="20" t="s">
        <v>100</v>
      </c>
      <c r="G321" s="20" t="s">
        <v>173</v>
      </c>
      <c r="H321" s="20" t="s">
        <v>101</v>
      </c>
      <c r="I321" s="20">
        <v>380142</v>
      </c>
      <c r="J321" s="20" t="s">
        <v>102</v>
      </c>
      <c r="K321" s="22">
        <f>L321+M321</f>
        <v>4961478.3900000006</v>
      </c>
      <c r="L321" s="22">
        <v>2928978.39</v>
      </c>
      <c r="M321" s="22">
        <v>2032500</v>
      </c>
      <c r="N321" s="23" t="s">
        <v>324</v>
      </c>
      <c r="O321" s="24" t="s">
        <v>272</v>
      </c>
      <c r="P321" s="24"/>
      <c r="Q321" s="20" t="s">
        <v>321</v>
      </c>
      <c r="R321" s="20" t="s">
        <v>315</v>
      </c>
      <c r="S321" s="25" t="s">
        <v>200</v>
      </c>
      <c r="T321" s="26">
        <v>42185</v>
      </c>
      <c r="U321" s="27"/>
      <c r="V321" s="39" t="s">
        <v>419</v>
      </c>
      <c r="W321" s="42" t="s">
        <v>453</v>
      </c>
      <c r="X321" s="29" t="s">
        <v>328</v>
      </c>
      <c r="Z321" s="44"/>
      <c r="AA321" s="60"/>
      <c r="AC321" s="90"/>
      <c r="AD321" s="90"/>
    </row>
    <row r="322" spans="1:30" ht="17.25" customHeight="1" outlineLevel="2" x14ac:dyDescent="0.25">
      <c r="A322" s="20" t="s">
        <v>179</v>
      </c>
      <c r="B322" s="20" t="s">
        <v>278</v>
      </c>
      <c r="C322" s="20"/>
      <c r="D322" s="21">
        <v>114291279</v>
      </c>
      <c r="E322" s="20" t="s">
        <v>159</v>
      </c>
      <c r="F322" s="20" t="s">
        <v>100</v>
      </c>
      <c r="G322" s="20" t="s">
        <v>173</v>
      </c>
      <c r="H322" s="20" t="s">
        <v>101</v>
      </c>
      <c r="I322" s="20">
        <v>380142</v>
      </c>
      <c r="J322" s="20" t="s">
        <v>102</v>
      </c>
      <c r="K322" s="22">
        <v>9854380</v>
      </c>
      <c r="L322" s="22">
        <v>9854380</v>
      </c>
      <c r="M322" s="22"/>
      <c r="N322" s="23"/>
      <c r="O322" s="24" t="s">
        <v>272</v>
      </c>
      <c r="P322" s="24"/>
      <c r="Q322" s="20" t="s">
        <v>680</v>
      </c>
      <c r="R322" s="20" t="s">
        <v>677</v>
      </c>
      <c r="S322" s="25" t="s">
        <v>200</v>
      </c>
      <c r="T322" s="26">
        <v>43797</v>
      </c>
      <c r="U322" s="27"/>
      <c r="V322" s="39">
        <v>48</v>
      </c>
      <c r="W322" s="42" t="s">
        <v>774</v>
      </c>
      <c r="X322" s="26">
        <v>43888</v>
      </c>
      <c r="Z322" s="44">
        <v>5063525</v>
      </c>
      <c r="AA322" s="60">
        <v>11293475.08</v>
      </c>
      <c r="AC322" s="90"/>
      <c r="AD322" s="90"/>
    </row>
    <row r="323" spans="1:30" ht="17.25" customHeight="1" outlineLevel="2" x14ac:dyDescent="0.25">
      <c r="A323" s="20" t="s">
        <v>179</v>
      </c>
      <c r="B323" s="20" t="s">
        <v>278</v>
      </c>
      <c r="C323" s="20"/>
      <c r="D323" s="21">
        <v>114291279</v>
      </c>
      <c r="E323" s="20" t="s">
        <v>159</v>
      </c>
      <c r="F323" s="20" t="s">
        <v>100</v>
      </c>
      <c r="G323" s="20" t="s">
        <v>173</v>
      </c>
      <c r="H323" s="20" t="s">
        <v>101</v>
      </c>
      <c r="I323" s="20">
        <v>398937</v>
      </c>
      <c r="J323" s="20" t="s">
        <v>473</v>
      </c>
      <c r="K323" s="22">
        <f>L323+M323</f>
        <v>2523142.9500000002</v>
      </c>
      <c r="L323" s="22">
        <v>2373142.9500000002</v>
      </c>
      <c r="M323" s="22">
        <v>150000</v>
      </c>
      <c r="N323" s="23" t="s">
        <v>324</v>
      </c>
      <c r="O323" s="24" t="s">
        <v>272</v>
      </c>
      <c r="P323" s="24"/>
      <c r="Q323" s="20" t="s">
        <v>321</v>
      </c>
      <c r="R323" s="20" t="s">
        <v>315</v>
      </c>
      <c r="S323" s="25" t="s">
        <v>200</v>
      </c>
      <c r="T323" s="26">
        <v>42185</v>
      </c>
      <c r="U323" s="27"/>
      <c r="V323" s="39">
        <v>1</v>
      </c>
      <c r="W323" s="24" t="s">
        <v>329</v>
      </c>
      <c r="X323" s="29" t="s">
        <v>328</v>
      </c>
      <c r="Z323" s="44">
        <v>5000233</v>
      </c>
      <c r="AA323" s="60">
        <v>2815535.46</v>
      </c>
      <c r="AC323" s="90"/>
      <c r="AD323" s="90"/>
    </row>
    <row r="324" spans="1:30" ht="17.25" customHeight="1" outlineLevel="2" x14ac:dyDescent="0.25">
      <c r="A324" s="20" t="s">
        <v>179</v>
      </c>
      <c r="B324" s="20" t="s">
        <v>278</v>
      </c>
      <c r="C324" s="20"/>
      <c r="D324" s="21">
        <v>114291279</v>
      </c>
      <c r="E324" s="20" t="s">
        <v>159</v>
      </c>
      <c r="F324" s="20" t="s">
        <v>100</v>
      </c>
      <c r="G324" s="20" t="s">
        <v>173</v>
      </c>
      <c r="H324" s="20" t="s">
        <v>101</v>
      </c>
      <c r="I324" s="20"/>
      <c r="J324" s="20" t="s">
        <v>473</v>
      </c>
      <c r="K324" s="22">
        <v>500000</v>
      </c>
      <c r="L324" s="22">
        <v>500000</v>
      </c>
      <c r="M324" s="22"/>
      <c r="N324" s="23"/>
      <c r="O324" s="24" t="s">
        <v>272</v>
      </c>
      <c r="P324" s="24"/>
      <c r="Q324" s="20" t="s">
        <v>679</v>
      </c>
      <c r="R324" s="20" t="s">
        <v>677</v>
      </c>
      <c r="S324" s="25" t="s">
        <v>200</v>
      </c>
      <c r="T324" s="26">
        <v>43797</v>
      </c>
      <c r="U324" s="27"/>
      <c r="V324" s="31"/>
      <c r="W324" s="24" t="s">
        <v>329</v>
      </c>
      <c r="X324" s="29"/>
      <c r="Z324" s="44"/>
      <c r="AA324" s="60"/>
      <c r="AC324" s="90"/>
      <c r="AD324" s="90"/>
    </row>
    <row r="325" spans="1:30" ht="17.25" customHeight="1" outlineLevel="2" x14ac:dyDescent="0.25">
      <c r="A325" s="20" t="s">
        <v>179</v>
      </c>
      <c r="B325" s="20" t="s">
        <v>278</v>
      </c>
      <c r="C325" s="20"/>
      <c r="D325" s="21">
        <v>114291279</v>
      </c>
      <c r="E325" s="20" t="s">
        <v>160</v>
      </c>
      <c r="F325" s="20" t="s">
        <v>104</v>
      </c>
      <c r="G325" s="20" t="s">
        <v>377</v>
      </c>
      <c r="H325" s="20" t="s">
        <v>105</v>
      </c>
      <c r="I325" s="20"/>
      <c r="J325" s="20" t="s">
        <v>681</v>
      </c>
      <c r="K325" s="22">
        <v>9000000</v>
      </c>
      <c r="L325" s="22">
        <v>9000000</v>
      </c>
      <c r="M325" s="22"/>
      <c r="N325" s="23"/>
      <c r="O325" s="24"/>
      <c r="P325" s="24"/>
      <c r="Q325" s="20" t="s">
        <v>682</v>
      </c>
      <c r="R325" s="20" t="s">
        <v>677</v>
      </c>
      <c r="S325" s="25" t="s">
        <v>200</v>
      </c>
      <c r="T325" s="26">
        <v>43797</v>
      </c>
      <c r="U325" s="27"/>
      <c r="V325" s="39">
        <v>1</v>
      </c>
      <c r="W325" s="24" t="s">
        <v>329</v>
      </c>
      <c r="X325" s="29" t="s">
        <v>328</v>
      </c>
      <c r="Z325" s="44"/>
      <c r="AA325" s="60"/>
      <c r="AC325" s="90"/>
      <c r="AD325" s="90"/>
    </row>
    <row r="326" spans="1:30" ht="17.25" customHeight="1" outlineLevel="2" x14ac:dyDescent="0.25">
      <c r="A326" s="20" t="s">
        <v>179</v>
      </c>
      <c r="B326" s="20" t="s">
        <v>278</v>
      </c>
      <c r="C326" s="20">
        <v>1090219</v>
      </c>
      <c r="D326" s="21">
        <v>114291279</v>
      </c>
      <c r="E326" s="20" t="s">
        <v>160</v>
      </c>
      <c r="F326" s="20" t="s">
        <v>104</v>
      </c>
      <c r="G326" s="20" t="s">
        <v>377</v>
      </c>
      <c r="H326" s="20" t="s">
        <v>105</v>
      </c>
      <c r="I326" s="20"/>
      <c r="J326" s="38" t="s">
        <v>104</v>
      </c>
      <c r="K326" s="22">
        <v>5000000</v>
      </c>
      <c r="L326" s="22">
        <v>5000000</v>
      </c>
      <c r="M326" s="22"/>
      <c r="N326" s="23"/>
      <c r="O326" s="24"/>
      <c r="P326" s="24"/>
      <c r="Q326" s="20" t="s">
        <v>786</v>
      </c>
      <c r="R326" s="20" t="s">
        <v>750</v>
      </c>
      <c r="S326" s="25" t="s">
        <v>168</v>
      </c>
      <c r="T326" s="26">
        <v>44011</v>
      </c>
      <c r="U326" s="27"/>
      <c r="V326" s="39"/>
      <c r="W326" s="24" t="s">
        <v>747</v>
      </c>
      <c r="X326" s="29"/>
      <c r="Z326" s="44"/>
      <c r="AA326" s="60"/>
      <c r="AC326" s="90"/>
      <c r="AD326" s="90"/>
    </row>
    <row r="327" spans="1:30" ht="17.25" customHeight="1" outlineLevel="2" x14ac:dyDescent="0.25">
      <c r="A327" s="20" t="s">
        <v>179</v>
      </c>
      <c r="B327" s="20" t="s">
        <v>278</v>
      </c>
      <c r="C327" s="20">
        <v>1090219</v>
      </c>
      <c r="D327" s="21">
        <v>114291279</v>
      </c>
      <c r="E327" s="20" t="s">
        <v>160</v>
      </c>
      <c r="F327" s="20" t="s">
        <v>104</v>
      </c>
      <c r="G327" s="20" t="s">
        <v>377</v>
      </c>
      <c r="H327" s="20" t="s">
        <v>105</v>
      </c>
      <c r="I327" s="20"/>
      <c r="J327" s="38" t="s">
        <v>710</v>
      </c>
      <c r="K327" s="22">
        <v>-1500000</v>
      </c>
      <c r="L327" s="22">
        <v>-1500000</v>
      </c>
      <c r="M327" s="22"/>
      <c r="N327" s="23"/>
      <c r="O327" s="24"/>
      <c r="P327" s="24"/>
      <c r="Q327" s="20" t="s">
        <v>785</v>
      </c>
      <c r="R327" s="20" t="s">
        <v>750</v>
      </c>
      <c r="S327" s="25" t="s">
        <v>168</v>
      </c>
      <c r="T327" s="26">
        <v>44011</v>
      </c>
      <c r="U327" s="27"/>
      <c r="V327" s="39"/>
      <c r="W327" s="24" t="s">
        <v>747</v>
      </c>
      <c r="X327" s="29"/>
      <c r="Z327" s="44"/>
      <c r="AA327" s="60"/>
      <c r="AC327" s="90"/>
      <c r="AD327" s="90"/>
    </row>
    <row r="328" spans="1:30" ht="17.25" customHeight="1" outlineLevel="2" x14ac:dyDescent="0.25">
      <c r="A328" s="20" t="s">
        <v>179</v>
      </c>
      <c r="B328" s="20" t="s">
        <v>278</v>
      </c>
      <c r="C328" s="20">
        <v>1090219</v>
      </c>
      <c r="D328" s="21">
        <v>114291279</v>
      </c>
      <c r="E328" s="20" t="s">
        <v>160</v>
      </c>
      <c r="F328" s="20" t="s">
        <v>104</v>
      </c>
      <c r="G328" s="20" t="s">
        <v>377</v>
      </c>
      <c r="H328" s="20" t="s">
        <v>105</v>
      </c>
      <c r="I328" s="20"/>
      <c r="J328" s="20" t="s">
        <v>710</v>
      </c>
      <c r="K328" s="22">
        <v>1500000</v>
      </c>
      <c r="L328" s="22">
        <v>1500000</v>
      </c>
      <c r="M328" s="22"/>
      <c r="N328" s="23"/>
      <c r="O328" s="24"/>
      <c r="P328" s="24"/>
      <c r="Q328" s="20"/>
      <c r="R328" s="20" t="s">
        <v>691</v>
      </c>
      <c r="S328" s="25" t="s">
        <v>168</v>
      </c>
      <c r="T328" s="26">
        <v>43920</v>
      </c>
      <c r="U328" s="27"/>
      <c r="V328" s="39"/>
      <c r="W328" s="24" t="s">
        <v>747</v>
      </c>
      <c r="X328" s="29"/>
      <c r="Z328" s="44"/>
      <c r="AA328" s="60"/>
      <c r="AC328" s="90"/>
      <c r="AD328" s="90"/>
    </row>
    <row r="329" spans="1:30" ht="17.25" customHeight="1" outlineLevel="2" x14ac:dyDescent="0.25">
      <c r="A329" s="20" t="s">
        <v>179</v>
      </c>
      <c r="B329" s="20" t="s">
        <v>278</v>
      </c>
      <c r="C329" s="20"/>
      <c r="D329" s="21">
        <v>114291279</v>
      </c>
      <c r="E329" s="20" t="s">
        <v>160</v>
      </c>
      <c r="F329" s="20" t="s">
        <v>104</v>
      </c>
      <c r="G329" s="20" t="s">
        <v>376</v>
      </c>
      <c r="H329" s="20" t="s">
        <v>105</v>
      </c>
      <c r="I329" s="20"/>
      <c r="J329" s="20" t="s">
        <v>106</v>
      </c>
      <c r="K329" s="22">
        <f>L329+M329</f>
        <v>26827300</v>
      </c>
      <c r="L329" s="22">
        <f>26827300</f>
        <v>26827300</v>
      </c>
      <c r="M329" s="132"/>
      <c r="N329" s="23"/>
      <c r="O329" s="24"/>
      <c r="P329" s="24"/>
      <c r="Q329" s="20" t="s">
        <v>727</v>
      </c>
      <c r="R329" s="20" t="s">
        <v>315</v>
      </c>
      <c r="S329" s="25" t="s">
        <v>200</v>
      </c>
      <c r="T329" s="26">
        <v>42185</v>
      </c>
      <c r="U329" s="27"/>
      <c r="V329" s="29">
        <v>1</v>
      </c>
      <c r="W329" s="42" t="s">
        <v>456</v>
      </c>
      <c r="X329" s="29" t="s">
        <v>328</v>
      </c>
      <c r="Z329" s="44" t="s">
        <v>794</v>
      </c>
      <c r="AA329" s="48">
        <v>38792994.899999999</v>
      </c>
      <c r="AC329" s="90"/>
      <c r="AD329" s="90"/>
    </row>
    <row r="330" spans="1:30" s="47" customFormat="1" ht="17.25" customHeight="1" outlineLevel="2" x14ac:dyDescent="0.25">
      <c r="A330" s="38" t="s">
        <v>179</v>
      </c>
      <c r="B330" s="38" t="s">
        <v>278</v>
      </c>
      <c r="C330" s="38"/>
      <c r="D330" s="91">
        <v>114291279</v>
      </c>
      <c r="E330" s="38" t="s">
        <v>160</v>
      </c>
      <c r="F330" s="38" t="s">
        <v>734</v>
      </c>
      <c r="G330" s="38" t="s">
        <v>377</v>
      </c>
      <c r="H330" s="38" t="s">
        <v>105</v>
      </c>
      <c r="I330" s="38"/>
      <c r="J330" s="38" t="s">
        <v>107</v>
      </c>
      <c r="K330" s="43">
        <v>8742590</v>
      </c>
      <c r="L330" s="43">
        <f>3500000+5242590</f>
        <v>8742590</v>
      </c>
      <c r="M330" s="82"/>
      <c r="N330" s="53"/>
      <c r="O330" s="46"/>
      <c r="P330" s="46"/>
      <c r="Q330" s="38" t="s">
        <v>683</v>
      </c>
      <c r="R330" s="38" t="s">
        <v>677</v>
      </c>
      <c r="S330" s="20" t="s">
        <v>200</v>
      </c>
      <c r="T330" s="35">
        <v>43797</v>
      </c>
      <c r="U330" s="36"/>
      <c r="V330" s="52">
        <v>48</v>
      </c>
      <c r="W330" s="49" t="s">
        <v>774</v>
      </c>
      <c r="X330" s="35">
        <v>43888</v>
      </c>
      <c r="Y330" s="37"/>
      <c r="Z330" s="83">
        <v>5057208</v>
      </c>
      <c r="AA330" s="32">
        <v>11296510</v>
      </c>
      <c r="AC330" s="92"/>
      <c r="AD330" s="92"/>
    </row>
    <row r="331" spans="1:30" ht="17.25" customHeight="1" outlineLevel="2" x14ac:dyDescent="0.25">
      <c r="A331" s="20" t="s">
        <v>179</v>
      </c>
      <c r="B331" s="20" t="s">
        <v>278</v>
      </c>
      <c r="C331" s="20"/>
      <c r="D331" s="21">
        <v>114291279</v>
      </c>
      <c r="E331" s="20" t="s">
        <v>160</v>
      </c>
      <c r="F331" s="20" t="s">
        <v>104</v>
      </c>
      <c r="G331" s="20" t="s">
        <v>376</v>
      </c>
      <c r="H331" s="20" t="s">
        <v>105</v>
      </c>
      <c r="I331" s="20"/>
      <c r="J331" s="20" t="s">
        <v>106</v>
      </c>
      <c r="K331" s="22">
        <v>-6369296.9699999997</v>
      </c>
      <c r="L331" s="22">
        <v>-6369296.9699999997</v>
      </c>
      <c r="M331" s="132"/>
      <c r="N331" s="20"/>
      <c r="O331" s="24"/>
      <c r="P331" s="24"/>
      <c r="Q331" s="20" t="s">
        <v>741</v>
      </c>
      <c r="R331" s="20" t="s">
        <v>691</v>
      </c>
      <c r="S331" s="25" t="s">
        <v>168</v>
      </c>
      <c r="T331" s="26">
        <v>43920</v>
      </c>
      <c r="U331" s="27"/>
      <c r="V331" s="29">
        <v>1</v>
      </c>
      <c r="W331" s="42" t="s">
        <v>780</v>
      </c>
      <c r="X331" s="26">
        <v>42293</v>
      </c>
      <c r="Z331" s="44"/>
      <c r="AA331" s="48"/>
      <c r="AC331" s="90"/>
      <c r="AD331" s="90"/>
    </row>
    <row r="332" spans="1:30" ht="17.25" customHeight="1" outlineLevel="2" x14ac:dyDescent="0.25">
      <c r="A332" s="20" t="s">
        <v>179</v>
      </c>
      <c r="B332" s="20" t="s">
        <v>278</v>
      </c>
      <c r="C332" s="20"/>
      <c r="D332" s="21">
        <v>114291279</v>
      </c>
      <c r="E332" s="20" t="s">
        <v>733</v>
      </c>
      <c r="F332" s="20" t="s">
        <v>734</v>
      </c>
      <c r="G332" s="20" t="s">
        <v>376</v>
      </c>
      <c r="H332" s="20" t="s">
        <v>105</v>
      </c>
      <c r="I332" s="20"/>
      <c r="J332" s="20" t="s">
        <v>107</v>
      </c>
      <c r="K332" s="22">
        <f>L332+M332</f>
        <v>14182455</v>
      </c>
      <c r="L332" s="22">
        <v>14182455</v>
      </c>
      <c r="M332" s="132"/>
      <c r="N332" s="23"/>
      <c r="O332" s="24"/>
      <c r="P332" s="24"/>
      <c r="Q332" s="20" t="s">
        <v>735</v>
      </c>
      <c r="R332" s="20" t="s">
        <v>315</v>
      </c>
      <c r="S332" s="25" t="s">
        <v>200</v>
      </c>
      <c r="T332" s="26">
        <v>42185</v>
      </c>
      <c r="U332" s="27"/>
      <c r="V332" s="39" t="s">
        <v>669</v>
      </c>
      <c r="W332" s="42" t="s">
        <v>456</v>
      </c>
      <c r="X332" s="39" t="s">
        <v>670</v>
      </c>
      <c r="Z332" s="44" t="s">
        <v>482</v>
      </c>
      <c r="AA332" s="48">
        <v>21180692</v>
      </c>
      <c r="AC332" s="90"/>
      <c r="AD332" s="90"/>
    </row>
    <row r="333" spans="1:30" ht="17.25" customHeight="1" outlineLevel="2" x14ac:dyDescent="0.25">
      <c r="A333" s="20" t="s">
        <v>179</v>
      </c>
      <c r="B333" s="20" t="s">
        <v>278</v>
      </c>
      <c r="C333" s="20"/>
      <c r="D333" s="21">
        <v>114291279</v>
      </c>
      <c r="E333" s="20" t="s">
        <v>733</v>
      </c>
      <c r="F333" s="20" t="s">
        <v>734</v>
      </c>
      <c r="G333" s="20" t="s">
        <v>376</v>
      </c>
      <c r="H333" s="20" t="s">
        <v>105</v>
      </c>
      <c r="I333" s="20"/>
      <c r="J333" s="20" t="s">
        <v>107</v>
      </c>
      <c r="K333" s="22">
        <f>3370274.56+2999022.41</f>
        <v>6369296.9700000007</v>
      </c>
      <c r="L333" s="22">
        <f>3370274.56+2999022.41</f>
        <v>6369296.9700000007</v>
      </c>
      <c r="M333" s="132"/>
      <c r="N333" s="20"/>
      <c r="O333" s="24"/>
      <c r="P333" s="24"/>
      <c r="Q333" s="20" t="s">
        <v>742</v>
      </c>
      <c r="R333" s="20" t="s">
        <v>691</v>
      </c>
      <c r="S333" s="25" t="s">
        <v>168</v>
      </c>
      <c r="T333" s="26">
        <v>43920</v>
      </c>
      <c r="U333" s="27"/>
      <c r="V333" s="39">
        <v>1</v>
      </c>
      <c r="W333" s="42" t="s">
        <v>780</v>
      </c>
      <c r="X333" s="26">
        <v>42293</v>
      </c>
      <c r="Z333" s="44" t="s">
        <v>482</v>
      </c>
      <c r="AA333" s="48"/>
      <c r="AC333" s="90"/>
      <c r="AD333" s="90"/>
    </row>
    <row r="334" spans="1:30" ht="17.25" customHeight="1" outlineLevel="2" x14ac:dyDescent="0.25">
      <c r="A334" s="20" t="s">
        <v>179</v>
      </c>
      <c r="B334" s="20" t="s">
        <v>278</v>
      </c>
      <c r="C334" s="20"/>
      <c r="D334" s="21">
        <v>114291279</v>
      </c>
      <c r="E334" s="20" t="s">
        <v>733</v>
      </c>
      <c r="F334" s="20" t="s">
        <v>734</v>
      </c>
      <c r="G334" s="20" t="s">
        <v>376</v>
      </c>
      <c r="H334" s="20" t="s">
        <v>105</v>
      </c>
      <c r="I334" s="20" t="s">
        <v>725</v>
      </c>
      <c r="J334" s="20" t="s">
        <v>108</v>
      </c>
      <c r="K334" s="22">
        <v>3477200</v>
      </c>
      <c r="L334" s="22">
        <v>3477200</v>
      </c>
      <c r="M334" s="132"/>
      <c r="N334" s="23"/>
      <c r="O334" s="24"/>
      <c r="P334" s="24"/>
      <c r="Q334" s="20" t="s">
        <v>743</v>
      </c>
      <c r="R334" s="20" t="s">
        <v>691</v>
      </c>
      <c r="S334" s="25" t="s">
        <v>168</v>
      </c>
      <c r="T334" s="26">
        <v>43920</v>
      </c>
      <c r="U334" s="27"/>
      <c r="V334" s="39">
        <v>1</v>
      </c>
      <c r="W334" s="42" t="s">
        <v>780</v>
      </c>
      <c r="X334" s="26">
        <v>42293</v>
      </c>
      <c r="Z334" s="44" t="s">
        <v>482</v>
      </c>
      <c r="AA334" s="48"/>
      <c r="AC334" s="90"/>
      <c r="AD334" s="90"/>
    </row>
    <row r="335" spans="1:30" ht="17.25" customHeight="1" outlineLevel="2" x14ac:dyDescent="0.25">
      <c r="A335" s="20" t="s">
        <v>179</v>
      </c>
      <c r="B335" s="20" t="s">
        <v>278</v>
      </c>
      <c r="C335" s="20">
        <v>1090219</v>
      </c>
      <c r="D335" s="21">
        <v>114291279</v>
      </c>
      <c r="E335" s="20" t="s">
        <v>815</v>
      </c>
      <c r="F335" s="20" t="s">
        <v>816</v>
      </c>
      <c r="G335" s="20" t="s">
        <v>213</v>
      </c>
      <c r="H335" s="38" t="s">
        <v>817</v>
      </c>
      <c r="I335" s="20"/>
      <c r="J335" s="38" t="s">
        <v>818</v>
      </c>
      <c r="K335" s="43">
        <v>16975000</v>
      </c>
      <c r="L335" s="22">
        <v>16975000</v>
      </c>
      <c r="M335" s="132"/>
      <c r="N335" s="23"/>
      <c r="O335" s="24" t="s">
        <v>824</v>
      </c>
      <c r="P335" s="24"/>
      <c r="Q335" s="20"/>
      <c r="R335" s="20" t="s">
        <v>819</v>
      </c>
      <c r="S335" s="25" t="s">
        <v>168</v>
      </c>
      <c r="T335" s="26">
        <v>44074</v>
      </c>
      <c r="U335" s="27"/>
      <c r="V335" s="39">
        <v>36</v>
      </c>
      <c r="W335" s="42" t="s">
        <v>821</v>
      </c>
      <c r="X335" s="26" t="s">
        <v>540</v>
      </c>
      <c r="Z335" s="44">
        <v>5074725</v>
      </c>
      <c r="AA335" s="48">
        <v>16652160</v>
      </c>
      <c r="AC335" s="90"/>
      <c r="AD335" s="90"/>
    </row>
    <row r="336" spans="1:30" ht="17.25" customHeight="1" outlineLevel="2" x14ac:dyDescent="0.25">
      <c r="A336" s="20" t="s">
        <v>179</v>
      </c>
      <c r="B336" s="20" t="s">
        <v>278</v>
      </c>
      <c r="C336" s="20">
        <v>1090219</v>
      </c>
      <c r="D336" s="21">
        <v>114291279</v>
      </c>
      <c r="E336" s="20" t="s">
        <v>867</v>
      </c>
      <c r="F336" s="20" t="s">
        <v>868</v>
      </c>
      <c r="G336" s="20" t="s">
        <v>377</v>
      </c>
      <c r="H336" s="38" t="s">
        <v>879</v>
      </c>
      <c r="I336" s="20"/>
      <c r="J336" s="20" t="s">
        <v>880</v>
      </c>
      <c r="K336" s="22">
        <v>850000</v>
      </c>
      <c r="L336" s="22">
        <v>850000</v>
      </c>
      <c r="M336" s="132"/>
      <c r="N336" s="23"/>
      <c r="O336" s="24"/>
      <c r="P336" s="24"/>
      <c r="Q336" s="20"/>
      <c r="R336" s="20" t="s">
        <v>870</v>
      </c>
      <c r="S336" s="25" t="s">
        <v>168</v>
      </c>
      <c r="T336" s="26">
        <v>44186</v>
      </c>
      <c r="U336" s="27"/>
      <c r="V336" s="39">
        <v>36</v>
      </c>
      <c r="W336" s="42" t="s">
        <v>914</v>
      </c>
      <c r="X336" s="26"/>
      <c r="Z336" s="44">
        <v>5086615</v>
      </c>
      <c r="AA336" s="48">
        <v>850000</v>
      </c>
      <c r="AC336" s="90"/>
      <c r="AD336" s="90"/>
    </row>
    <row r="337" spans="1:30" ht="17.25" customHeight="1" outlineLevel="2" x14ac:dyDescent="0.25">
      <c r="A337" s="20" t="s">
        <v>179</v>
      </c>
      <c r="B337" s="20" t="s">
        <v>278</v>
      </c>
      <c r="C337" s="20"/>
      <c r="D337" s="21">
        <v>114291279</v>
      </c>
      <c r="E337" s="20" t="s">
        <v>160</v>
      </c>
      <c r="F337" s="20" t="s">
        <v>104</v>
      </c>
      <c r="G337" s="20" t="s">
        <v>376</v>
      </c>
      <c r="H337" s="20" t="s">
        <v>105</v>
      </c>
      <c r="I337" s="20" t="s">
        <v>728</v>
      </c>
      <c r="J337" s="20" t="s">
        <v>108</v>
      </c>
      <c r="K337" s="22">
        <v>16143759.010000002</v>
      </c>
      <c r="L337" s="22">
        <f>16143759.01-M337</f>
        <v>15289851.300000001</v>
      </c>
      <c r="M337" s="22">
        <v>853907.71</v>
      </c>
      <c r="N337" s="23" t="s">
        <v>324</v>
      </c>
      <c r="O337" s="24"/>
      <c r="P337" s="24"/>
      <c r="Q337" s="20" t="s">
        <v>726</v>
      </c>
      <c r="R337" s="20" t="s">
        <v>315</v>
      </c>
      <c r="S337" s="25" t="s">
        <v>200</v>
      </c>
      <c r="T337" s="26">
        <v>42185</v>
      </c>
      <c r="U337" s="27"/>
      <c r="V337" s="39">
        <v>1</v>
      </c>
      <c r="W337" s="42" t="s">
        <v>456</v>
      </c>
      <c r="X337" s="39" t="s">
        <v>670</v>
      </c>
      <c r="Z337" s="44" t="s">
        <v>794</v>
      </c>
      <c r="AA337" s="48"/>
      <c r="AC337" s="90"/>
      <c r="AD337" s="90"/>
    </row>
    <row r="338" spans="1:30" ht="17.25" customHeight="1" outlineLevel="2" x14ac:dyDescent="0.25">
      <c r="A338" s="20" t="s">
        <v>179</v>
      </c>
      <c r="B338" s="20" t="s">
        <v>278</v>
      </c>
      <c r="C338" s="20"/>
      <c r="D338" s="21">
        <v>114291279</v>
      </c>
      <c r="E338" s="20" t="s">
        <v>160</v>
      </c>
      <c r="F338" s="20" t="s">
        <v>104</v>
      </c>
      <c r="G338" s="20" t="s">
        <v>376</v>
      </c>
      <c r="H338" s="20" t="s">
        <v>105</v>
      </c>
      <c r="I338" s="20" t="s">
        <v>724</v>
      </c>
      <c r="J338" s="20" t="s">
        <v>109</v>
      </c>
      <c r="K338" s="22">
        <f>L338+M338</f>
        <v>906232.85929999989</v>
      </c>
      <c r="L338" s="22">
        <v>906232.85929999989</v>
      </c>
      <c r="M338" s="132"/>
      <c r="N338" s="23"/>
      <c r="O338" s="24"/>
      <c r="P338" s="24"/>
      <c r="Q338" s="20" t="s">
        <v>689</v>
      </c>
      <c r="R338" s="20" t="s">
        <v>315</v>
      </c>
      <c r="S338" s="25" t="s">
        <v>200</v>
      </c>
      <c r="T338" s="26">
        <v>42185</v>
      </c>
      <c r="U338" s="27"/>
      <c r="V338" s="39">
        <v>1</v>
      </c>
      <c r="W338" s="42" t="s">
        <v>456</v>
      </c>
      <c r="X338" s="39" t="s">
        <v>670</v>
      </c>
      <c r="Z338" s="31">
        <v>5000245</v>
      </c>
      <c r="AA338" s="48"/>
      <c r="AC338" s="90"/>
      <c r="AD338" s="90"/>
    </row>
    <row r="339" spans="1:30" ht="17.25" customHeight="1" outlineLevel="2" x14ac:dyDescent="0.25">
      <c r="A339" s="20" t="s">
        <v>179</v>
      </c>
      <c r="B339" s="20" t="s">
        <v>278</v>
      </c>
      <c r="C339" s="20"/>
      <c r="D339" s="21">
        <v>114291279</v>
      </c>
      <c r="E339" s="20" t="s">
        <v>160</v>
      </c>
      <c r="F339" s="20" t="s">
        <v>104</v>
      </c>
      <c r="G339" s="20" t="s">
        <v>376</v>
      </c>
      <c r="H339" s="20" t="s">
        <v>105</v>
      </c>
      <c r="I339" s="20" t="s">
        <v>724</v>
      </c>
      <c r="J339" s="20" t="s">
        <v>109</v>
      </c>
      <c r="K339" s="22">
        <v>0</v>
      </c>
      <c r="L339" s="22">
        <v>0</v>
      </c>
      <c r="M339" s="132"/>
      <c r="N339" s="23"/>
      <c r="O339" s="24"/>
      <c r="P339" s="24"/>
      <c r="Q339" s="20" t="s">
        <v>764</v>
      </c>
      <c r="R339" s="20"/>
      <c r="S339" s="25"/>
      <c r="T339" s="26"/>
      <c r="U339" s="27"/>
      <c r="V339" s="39"/>
      <c r="W339" s="42" t="s">
        <v>782</v>
      </c>
      <c r="X339" s="39"/>
      <c r="Z339" s="31"/>
      <c r="AA339" s="48"/>
      <c r="AC339" s="90"/>
      <c r="AD339" s="90"/>
    </row>
    <row r="340" spans="1:30" ht="17.25" customHeight="1" outlineLevel="2" x14ac:dyDescent="0.25">
      <c r="A340" s="20" t="s">
        <v>179</v>
      </c>
      <c r="B340" s="20" t="s">
        <v>278</v>
      </c>
      <c r="C340" s="20"/>
      <c r="D340" s="21">
        <v>114291279</v>
      </c>
      <c r="E340" s="20" t="s">
        <v>161</v>
      </c>
      <c r="F340" s="20" t="s">
        <v>110</v>
      </c>
      <c r="G340" s="20" t="s">
        <v>377</v>
      </c>
      <c r="H340" s="20" t="s">
        <v>377</v>
      </c>
      <c r="I340" s="20"/>
      <c r="J340" s="20" t="s">
        <v>111</v>
      </c>
      <c r="K340" s="22">
        <f>L340+M340</f>
        <v>3000000</v>
      </c>
      <c r="L340" s="22">
        <v>3000000</v>
      </c>
      <c r="M340" s="132"/>
      <c r="N340" s="23"/>
      <c r="O340" s="42" t="s">
        <v>206</v>
      </c>
      <c r="P340" s="42"/>
      <c r="Q340" s="20"/>
      <c r="R340" s="20" t="s">
        <v>315</v>
      </c>
      <c r="S340" s="25" t="s">
        <v>200</v>
      </c>
      <c r="T340" s="26">
        <v>42185</v>
      </c>
      <c r="U340" s="27"/>
      <c r="V340" s="29"/>
      <c r="W340" s="46" t="s">
        <v>568</v>
      </c>
      <c r="X340" s="29"/>
      <c r="Z340" s="31"/>
      <c r="AA340" s="32"/>
      <c r="AC340" s="90"/>
      <c r="AD340" s="90"/>
    </row>
    <row r="341" spans="1:30" ht="17.25" customHeight="1" outlineLevel="2" x14ac:dyDescent="0.25">
      <c r="A341" s="20" t="s">
        <v>179</v>
      </c>
      <c r="B341" s="20" t="s">
        <v>278</v>
      </c>
      <c r="C341" s="20"/>
      <c r="D341" s="21">
        <v>114291279</v>
      </c>
      <c r="E341" s="20" t="s">
        <v>162</v>
      </c>
      <c r="F341" s="20" t="s">
        <v>112</v>
      </c>
      <c r="G341" s="20" t="s">
        <v>522</v>
      </c>
      <c r="H341" s="20" t="s">
        <v>78</v>
      </c>
      <c r="I341" s="20"/>
      <c r="J341" s="20" t="s">
        <v>113</v>
      </c>
      <c r="K341" s="22">
        <f>L341+M341</f>
        <v>100000</v>
      </c>
      <c r="L341" s="22">
        <v>100000</v>
      </c>
      <c r="M341" s="132"/>
      <c r="N341" s="23"/>
      <c r="O341" s="24"/>
      <c r="P341" s="24"/>
      <c r="Q341" s="20"/>
      <c r="R341" s="20" t="s">
        <v>315</v>
      </c>
      <c r="S341" s="25" t="s">
        <v>200</v>
      </c>
      <c r="T341" s="26">
        <v>42185</v>
      </c>
      <c r="U341" s="27"/>
      <c r="V341" s="29">
        <v>36</v>
      </c>
      <c r="W341" s="24" t="s">
        <v>455</v>
      </c>
      <c r="X341" s="29" t="s">
        <v>540</v>
      </c>
      <c r="Z341" s="31">
        <v>5045473</v>
      </c>
      <c r="AA341" s="32">
        <v>168326.39999999999</v>
      </c>
      <c r="AC341" s="90"/>
      <c r="AD341" s="90"/>
    </row>
    <row r="342" spans="1:30" ht="17.25" customHeight="1" outlineLevel="2" x14ac:dyDescent="0.25">
      <c r="A342" s="20" t="s">
        <v>179</v>
      </c>
      <c r="B342" s="20" t="s">
        <v>278</v>
      </c>
      <c r="C342" s="20"/>
      <c r="D342" s="21">
        <v>114291279</v>
      </c>
      <c r="E342" s="20" t="s">
        <v>162</v>
      </c>
      <c r="F342" s="20" t="s">
        <v>112</v>
      </c>
      <c r="G342" s="20" t="s">
        <v>522</v>
      </c>
      <c r="H342" s="20" t="s">
        <v>78</v>
      </c>
      <c r="I342" s="20"/>
      <c r="J342" s="20" t="s">
        <v>113</v>
      </c>
      <c r="K342" s="22">
        <f>L342+M342</f>
        <v>50000</v>
      </c>
      <c r="L342" s="22">
        <v>50000</v>
      </c>
      <c r="M342" s="132"/>
      <c r="N342" s="23"/>
      <c r="O342" s="24"/>
      <c r="P342" s="24"/>
      <c r="Q342" s="20"/>
      <c r="R342" s="20" t="s">
        <v>528</v>
      </c>
      <c r="S342" s="25" t="s">
        <v>168</v>
      </c>
      <c r="T342" s="26">
        <v>43473</v>
      </c>
      <c r="U342" s="27"/>
      <c r="V342" s="29">
        <v>36</v>
      </c>
      <c r="W342" s="24" t="s">
        <v>455</v>
      </c>
      <c r="X342" s="29" t="s">
        <v>540</v>
      </c>
      <c r="Z342" s="31">
        <v>5045473</v>
      </c>
      <c r="AA342" s="32"/>
      <c r="AC342" s="90"/>
      <c r="AD342" s="90"/>
    </row>
    <row r="343" spans="1:30" ht="17.25" customHeight="1" outlineLevel="2" x14ac:dyDescent="0.25">
      <c r="A343" s="20" t="s">
        <v>179</v>
      </c>
      <c r="B343" s="20" t="s">
        <v>278</v>
      </c>
      <c r="C343" s="20">
        <v>1090219</v>
      </c>
      <c r="D343" s="21">
        <v>114291279</v>
      </c>
      <c r="E343" s="20" t="s">
        <v>188</v>
      </c>
      <c r="F343" s="20" t="s">
        <v>189</v>
      </c>
      <c r="G343" s="20" t="s">
        <v>311</v>
      </c>
      <c r="H343" s="20" t="s">
        <v>190</v>
      </c>
      <c r="I343" s="20"/>
      <c r="J343" s="20" t="s">
        <v>722</v>
      </c>
      <c r="K343" s="22">
        <v>160000</v>
      </c>
      <c r="L343" s="22">
        <v>160000</v>
      </c>
      <c r="M343" s="132"/>
      <c r="N343" s="23"/>
      <c r="O343" s="24"/>
      <c r="P343" s="24"/>
      <c r="Q343" s="20"/>
      <c r="R343" s="20" t="s">
        <v>691</v>
      </c>
      <c r="S343" s="25" t="s">
        <v>168</v>
      </c>
      <c r="T343" s="26">
        <v>43920</v>
      </c>
      <c r="U343" s="27"/>
      <c r="V343" s="29">
        <v>36</v>
      </c>
      <c r="W343" s="24" t="s">
        <v>455</v>
      </c>
      <c r="X343" s="29" t="s">
        <v>540</v>
      </c>
      <c r="Z343" s="31">
        <v>5070109</v>
      </c>
      <c r="AA343" s="32">
        <v>160000</v>
      </c>
      <c r="AC343" s="90"/>
      <c r="AD343" s="90"/>
    </row>
    <row r="344" spans="1:30" ht="17.25" customHeight="1" outlineLevel="2" x14ac:dyDescent="0.25">
      <c r="A344" s="20" t="s">
        <v>179</v>
      </c>
      <c r="B344" s="20" t="s">
        <v>278</v>
      </c>
      <c r="C344" s="20">
        <v>1090219</v>
      </c>
      <c r="D344" s="21">
        <v>114291279</v>
      </c>
      <c r="E344" s="20" t="s">
        <v>188</v>
      </c>
      <c r="F344" s="20" t="s">
        <v>189</v>
      </c>
      <c r="G344" s="20" t="s">
        <v>311</v>
      </c>
      <c r="H344" s="20" t="s">
        <v>190</v>
      </c>
      <c r="I344" s="20"/>
      <c r="J344" s="20" t="s">
        <v>721</v>
      </c>
      <c r="K344" s="22">
        <v>350000</v>
      </c>
      <c r="L344" s="22">
        <v>350000</v>
      </c>
      <c r="M344" s="132"/>
      <c r="N344" s="23"/>
      <c r="O344" s="24"/>
      <c r="P344" s="24"/>
      <c r="Q344" s="20"/>
      <c r="R344" s="20" t="s">
        <v>691</v>
      </c>
      <c r="S344" s="25" t="s">
        <v>168</v>
      </c>
      <c r="T344" s="26">
        <v>43920</v>
      </c>
      <c r="U344" s="27"/>
      <c r="V344" s="29">
        <v>36</v>
      </c>
      <c r="W344" s="24" t="s">
        <v>747</v>
      </c>
      <c r="X344" s="29"/>
      <c r="Z344" s="31">
        <v>5070080</v>
      </c>
      <c r="AA344" s="32">
        <v>350000</v>
      </c>
      <c r="AC344" s="90"/>
      <c r="AD344" s="90"/>
    </row>
    <row r="345" spans="1:30" ht="33" customHeight="1" outlineLevel="2" x14ac:dyDescent="0.25">
      <c r="A345" s="20" t="s">
        <v>179</v>
      </c>
      <c r="B345" s="20" t="s">
        <v>278</v>
      </c>
      <c r="C345" s="20"/>
      <c r="D345" s="21">
        <v>114291279</v>
      </c>
      <c r="E345" s="20" t="s">
        <v>188</v>
      </c>
      <c r="F345" s="20" t="s">
        <v>189</v>
      </c>
      <c r="G345" s="20" t="s">
        <v>311</v>
      </c>
      <c r="H345" s="20" t="s">
        <v>190</v>
      </c>
      <c r="I345" s="20">
        <v>357057</v>
      </c>
      <c r="J345" s="20" t="s">
        <v>191</v>
      </c>
      <c r="K345" s="22">
        <f>L345+M345</f>
        <v>300000</v>
      </c>
      <c r="L345" s="22">
        <v>300000</v>
      </c>
      <c r="M345" s="132"/>
      <c r="N345" s="23"/>
      <c r="O345" s="24"/>
      <c r="P345" s="24"/>
      <c r="Q345" s="20"/>
      <c r="R345" s="20" t="s">
        <v>316</v>
      </c>
      <c r="S345" s="25" t="s">
        <v>168</v>
      </c>
      <c r="T345" s="26">
        <v>42382</v>
      </c>
      <c r="U345" s="27"/>
      <c r="V345" s="29">
        <v>6</v>
      </c>
      <c r="W345" s="24" t="s">
        <v>346</v>
      </c>
      <c r="X345" s="29" t="s">
        <v>335</v>
      </c>
      <c r="Z345" s="31" t="s">
        <v>483</v>
      </c>
      <c r="AA345" s="48">
        <v>236282.8</v>
      </c>
      <c r="AC345" s="90"/>
      <c r="AD345" s="90"/>
    </row>
    <row r="346" spans="1:30" ht="17.25" customHeight="1" outlineLevel="2" x14ac:dyDescent="0.25">
      <c r="A346" s="20" t="s">
        <v>179</v>
      </c>
      <c r="B346" s="20" t="s">
        <v>278</v>
      </c>
      <c r="C346" s="20"/>
      <c r="D346" s="21">
        <v>114291279</v>
      </c>
      <c r="E346" s="20" t="s">
        <v>188</v>
      </c>
      <c r="F346" s="20" t="s">
        <v>189</v>
      </c>
      <c r="G346" s="20" t="s">
        <v>311</v>
      </c>
      <c r="H346" s="20" t="s">
        <v>190</v>
      </c>
      <c r="I346" s="20">
        <v>357057</v>
      </c>
      <c r="J346" s="20" t="s">
        <v>191</v>
      </c>
      <c r="K346" s="22">
        <f>L346+M346</f>
        <v>115000</v>
      </c>
      <c r="L346" s="22">
        <v>115000</v>
      </c>
      <c r="M346" s="132"/>
      <c r="N346" s="23"/>
      <c r="O346" s="24"/>
      <c r="P346" s="24"/>
      <c r="Q346" s="20"/>
      <c r="R346" s="20" t="s">
        <v>628</v>
      </c>
      <c r="S346" s="25" t="s">
        <v>168</v>
      </c>
      <c r="T346" s="26">
        <v>43553</v>
      </c>
      <c r="U346" s="27"/>
      <c r="V346" s="29">
        <v>36</v>
      </c>
      <c r="W346" s="34" t="s">
        <v>629</v>
      </c>
      <c r="X346" s="29" t="s">
        <v>638</v>
      </c>
      <c r="Z346" s="31">
        <v>5045564</v>
      </c>
      <c r="AA346" s="32">
        <v>89550</v>
      </c>
      <c r="AC346" s="90"/>
      <c r="AD346" s="90"/>
    </row>
    <row r="347" spans="1:30" ht="17.25" customHeight="1" outlineLevel="2" x14ac:dyDescent="0.25">
      <c r="A347" s="20" t="s">
        <v>179</v>
      </c>
      <c r="B347" s="20" t="s">
        <v>278</v>
      </c>
      <c r="C347" s="20"/>
      <c r="D347" s="21">
        <v>114291279</v>
      </c>
      <c r="E347" s="20" t="s">
        <v>241</v>
      </c>
      <c r="F347" s="20" t="s">
        <v>244</v>
      </c>
      <c r="G347" s="20" t="s">
        <v>213</v>
      </c>
      <c r="H347" s="20" t="s">
        <v>242</v>
      </c>
      <c r="I347" s="20">
        <v>357056</v>
      </c>
      <c r="J347" s="20" t="s">
        <v>243</v>
      </c>
      <c r="K347" s="22">
        <f>L347+M347</f>
        <v>1581216</v>
      </c>
      <c r="L347" s="22">
        <v>1581216</v>
      </c>
      <c r="M347" s="132"/>
      <c r="N347" s="23"/>
      <c r="O347" s="24" t="s">
        <v>207</v>
      </c>
      <c r="P347" s="24"/>
      <c r="Q347" s="20"/>
      <c r="R347" s="20" t="s">
        <v>314</v>
      </c>
      <c r="S347" s="25" t="s">
        <v>168</v>
      </c>
      <c r="T347" s="35">
        <v>42485</v>
      </c>
      <c r="U347" s="27"/>
      <c r="V347" s="52">
        <v>15</v>
      </c>
      <c r="W347" s="34" t="s">
        <v>341</v>
      </c>
      <c r="X347" s="52" t="s">
        <v>356</v>
      </c>
      <c r="Z347" s="31"/>
      <c r="AA347" s="32"/>
      <c r="AC347" s="90"/>
      <c r="AD347" s="90"/>
    </row>
    <row r="348" spans="1:30" ht="17.25" customHeight="1" outlineLevel="2" x14ac:dyDescent="0.25">
      <c r="A348" s="20" t="s">
        <v>179</v>
      </c>
      <c r="B348" s="20" t="s">
        <v>278</v>
      </c>
      <c r="C348" s="20"/>
      <c r="D348" s="21">
        <v>114291279</v>
      </c>
      <c r="E348" s="20" t="s">
        <v>241</v>
      </c>
      <c r="F348" s="20" t="s">
        <v>244</v>
      </c>
      <c r="G348" s="20" t="s">
        <v>213</v>
      </c>
      <c r="H348" s="20" t="s">
        <v>242</v>
      </c>
      <c r="I348" s="20">
        <v>357056</v>
      </c>
      <c r="J348" s="20" t="s">
        <v>243</v>
      </c>
      <c r="K348" s="22">
        <f>L348+M348</f>
        <v>-1581216</v>
      </c>
      <c r="L348" s="22">
        <v>-1581216</v>
      </c>
      <c r="M348" s="132"/>
      <c r="N348" s="23"/>
      <c r="O348" s="24" t="s">
        <v>207</v>
      </c>
      <c r="P348" s="24"/>
      <c r="Q348" s="20"/>
      <c r="R348" s="20" t="s">
        <v>528</v>
      </c>
      <c r="S348" s="25" t="s">
        <v>168</v>
      </c>
      <c r="T348" s="26">
        <v>43473</v>
      </c>
      <c r="U348" s="27"/>
      <c r="V348" s="52">
        <v>15</v>
      </c>
      <c r="W348" s="34" t="s">
        <v>341</v>
      </c>
      <c r="X348" s="52" t="s">
        <v>356</v>
      </c>
      <c r="Z348" s="31"/>
      <c r="AA348" s="32"/>
      <c r="AC348" s="90"/>
      <c r="AD348" s="90"/>
    </row>
    <row r="349" spans="1:30" ht="17.25" customHeight="1" outlineLevel="2" x14ac:dyDescent="0.25">
      <c r="A349" s="20" t="s">
        <v>179</v>
      </c>
      <c r="B349" s="20" t="s">
        <v>278</v>
      </c>
      <c r="C349" s="20"/>
      <c r="D349" s="21">
        <v>114291279</v>
      </c>
      <c r="E349" s="20" t="s">
        <v>241</v>
      </c>
      <c r="F349" s="20" t="s">
        <v>244</v>
      </c>
      <c r="G349" s="20" t="s">
        <v>213</v>
      </c>
      <c r="H349" s="20" t="s">
        <v>220</v>
      </c>
      <c r="I349" s="20"/>
      <c r="J349" s="20" t="s">
        <v>259</v>
      </c>
      <c r="K349" s="22">
        <f>L349+M349</f>
        <v>1243704</v>
      </c>
      <c r="L349" s="22">
        <f>(330800+146100+131027+51664+226800+10049+113264+234000)</f>
        <v>1243704</v>
      </c>
      <c r="M349" s="132"/>
      <c r="N349" s="23"/>
      <c r="O349" s="24" t="s">
        <v>207</v>
      </c>
      <c r="P349" s="42"/>
      <c r="Q349" s="20"/>
      <c r="R349" s="20" t="s">
        <v>314</v>
      </c>
      <c r="S349" s="25" t="s">
        <v>168</v>
      </c>
      <c r="T349" s="35">
        <v>42485</v>
      </c>
      <c r="U349" s="27"/>
      <c r="V349" s="52">
        <v>15</v>
      </c>
      <c r="W349" s="34" t="s">
        <v>341</v>
      </c>
      <c r="X349" s="52" t="s">
        <v>356</v>
      </c>
      <c r="Z349" s="31"/>
      <c r="AA349" s="32"/>
      <c r="AC349" s="90"/>
      <c r="AD349" s="90"/>
    </row>
    <row r="350" spans="1:30" ht="17.25" customHeight="1" outlineLevel="2" x14ac:dyDescent="0.25">
      <c r="A350" s="20" t="s">
        <v>179</v>
      </c>
      <c r="B350" s="20" t="s">
        <v>278</v>
      </c>
      <c r="C350" s="20">
        <v>1090219</v>
      </c>
      <c r="D350" s="21">
        <v>114291279</v>
      </c>
      <c r="E350" s="20" t="s">
        <v>444</v>
      </c>
      <c r="F350" s="20" t="s">
        <v>445</v>
      </c>
      <c r="G350" s="20" t="s">
        <v>522</v>
      </c>
      <c r="H350" s="20" t="s">
        <v>413</v>
      </c>
      <c r="I350" s="20"/>
      <c r="J350" s="38" t="s">
        <v>792</v>
      </c>
      <c r="K350" s="22">
        <v>2500000</v>
      </c>
      <c r="L350" s="22">
        <v>2500000</v>
      </c>
      <c r="M350" s="132"/>
      <c r="N350" s="23"/>
      <c r="O350" s="24" t="s">
        <v>824</v>
      </c>
      <c r="P350" s="42"/>
      <c r="Q350" s="20"/>
      <c r="R350" s="20" t="s">
        <v>788</v>
      </c>
      <c r="S350" s="25" t="s">
        <v>168</v>
      </c>
      <c r="T350" s="26">
        <v>44011</v>
      </c>
      <c r="U350" s="27"/>
      <c r="V350" s="52">
        <v>36</v>
      </c>
      <c r="W350" s="20" t="s">
        <v>403</v>
      </c>
      <c r="X350" s="52" t="s">
        <v>540</v>
      </c>
      <c r="Z350" s="31"/>
      <c r="AA350" s="59"/>
      <c r="AC350" s="90"/>
      <c r="AD350" s="90"/>
    </row>
    <row r="351" spans="1:30" ht="17.25" customHeight="1" outlineLevel="2" x14ac:dyDescent="0.25">
      <c r="A351" s="20" t="s">
        <v>179</v>
      </c>
      <c r="B351" s="20" t="s">
        <v>278</v>
      </c>
      <c r="C351" s="20">
        <v>1090219</v>
      </c>
      <c r="D351" s="21">
        <v>114291279</v>
      </c>
      <c r="E351" s="20" t="s">
        <v>444</v>
      </c>
      <c r="F351" s="20" t="s">
        <v>445</v>
      </c>
      <c r="G351" s="20" t="s">
        <v>522</v>
      </c>
      <c r="H351" s="20" t="s">
        <v>413</v>
      </c>
      <c r="I351" s="38"/>
      <c r="J351" s="38" t="s">
        <v>792</v>
      </c>
      <c r="K351" s="22">
        <v>-1495600</v>
      </c>
      <c r="L351" s="22">
        <v>-1495600</v>
      </c>
      <c r="M351" s="132"/>
      <c r="N351" s="23"/>
      <c r="O351" s="24"/>
      <c r="P351" s="42"/>
      <c r="Q351" s="20"/>
      <c r="R351" s="148" t="s">
        <v>957</v>
      </c>
      <c r="S351" s="25" t="s">
        <v>168</v>
      </c>
      <c r="T351" s="35">
        <v>44405</v>
      </c>
      <c r="U351" s="27"/>
      <c r="V351" s="52"/>
      <c r="W351" s="20" t="s">
        <v>969</v>
      </c>
      <c r="X351" s="52"/>
      <c r="Z351" s="31"/>
      <c r="AA351" s="59"/>
      <c r="AC351" s="90"/>
      <c r="AD351" s="90"/>
    </row>
    <row r="352" spans="1:30" ht="17.25" customHeight="1" outlineLevel="2" x14ac:dyDescent="0.25">
      <c r="A352" s="20" t="s">
        <v>179</v>
      </c>
      <c r="B352" s="20" t="s">
        <v>278</v>
      </c>
      <c r="C352" s="20">
        <v>1090219</v>
      </c>
      <c r="D352" s="21">
        <v>114291279</v>
      </c>
      <c r="E352" s="20" t="s">
        <v>444</v>
      </c>
      <c r="F352" s="20" t="s">
        <v>445</v>
      </c>
      <c r="G352" s="38" t="s">
        <v>173</v>
      </c>
      <c r="H352" s="57" t="s">
        <v>413</v>
      </c>
      <c r="I352" s="20"/>
      <c r="J352" s="20" t="s">
        <v>446</v>
      </c>
      <c r="K352" s="22">
        <f>L352+M352</f>
        <v>280302</v>
      </c>
      <c r="L352" s="22">
        <v>280302</v>
      </c>
      <c r="M352" s="132"/>
      <c r="N352" s="23"/>
      <c r="O352" s="24"/>
      <c r="P352" s="42"/>
      <c r="Q352" s="20" t="s">
        <v>919</v>
      </c>
      <c r="R352" s="20" t="s">
        <v>433</v>
      </c>
      <c r="S352" s="25" t="s">
        <v>200</v>
      </c>
      <c r="T352" s="26">
        <v>43139</v>
      </c>
      <c r="U352" s="27"/>
      <c r="V352" s="52">
        <v>36</v>
      </c>
      <c r="W352" s="20" t="s">
        <v>403</v>
      </c>
      <c r="X352" s="52" t="s">
        <v>540</v>
      </c>
      <c r="Z352" s="31"/>
      <c r="AA352" s="59"/>
      <c r="AC352" s="90"/>
      <c r="AD352" s="90"/>
    </row>
    <row r="353" spans="1:30" ht="17.25" customHeight="1" outlineLevel="2" x14ac:dyDescent="0.25">
      <c r="A353" s="20" t="s">
        <v>179</v>
      </c>
      <c r="B353" s="20" t="s">
        <v>278</v>
      </c>
      <c r="C353" s="20"/>
      <c r="D353" s="21">
        <v>114291279</v>
      </c>
      <c r="E353" s="20" t="s">
        <v>447</v>
      </c>
      <c r="F353" s="20" t="s">
        <v>448</v>
      </c>
      <c r="G353" s="20" t="s">
        <v>449</v>
      </c>
      <c r="H353" s="20" t="s">
        <v>450</v>
      </c>
      <c r="I353" s="20"/>
      <c r="J353" s="20" t="s">
        <v>451</v>
      </c>
      <c r="K353" s="22">
        <f>L353+M353</f>
        <v>980000</v>
      </c>
      <c r="L353" s="22">
        <v>980000</v>
      </c>
      <c r="M353" s="132"/>
      <c r="N353" s="23"/>
      <c r="O353" s="24"/>
      <c r="P353" s="42"/>
      <c r="Q353" s="20"/>
      <c r="R353" s="20" t="s">
        <v>433</v>
      </c>
      <c r="S353" s="25" t="s">
        <v>200</v>
      </c>
      <c r="T353" s="26">
        <v>43139</v>
      </c>
      <c r="U353" s="27"/>
      <c r="V353" s="52">
        <v>36</v>
      </c>
      <c r="W353" s="20" t="s">
        <v>403</v>
      </c>
      <c r="X353" s="52" t="s">
        <v>540</v>
      </c>
      <c r="Z353" s="31">
        <v>5041674</v>
      </c>
      <c r="AA353" s="32">
        <v>980000</v>
      </c>
      <c r="AC353" s="90"/>
      <c r="AD353" s="90"/>
    </row>
    <row r="354" spans="1:30" ht="17.25" customHeight="1" outlineLevel="2" x14ac:dyDescent="0.25">
      <c r="A354" s="20" t="s">
        <v>179</v>
      </c>
      <c r="B354" s="20" t="s">
        <v>278</v>
      </c>
      <c r="C354" s="20">
        <v>1090219</v>
      </c>
      <c r="D354" s="21">
        <v>114291279</v>
      </c>
      <c r="E354" s="20" t="s">
        <v>626</v>
      </c>
      <c r="F354" s="20" t="s">
        <v>627</v>
      </c>
      <c r="G354" s="20" t="s">
        <v>617</v>
      </c>
      <c r="H354" s="20" t="s">
        <v>617</v>
      </c>
      <c r="I354" s="20"/>
      <c r="J354" s="38" t="s">
        <v>627</v>
      </c>
      <c r="K354" s="22">
        <v>64424</v>
      </c>
      <c r="L354" s="22">
        <v>64424</v>
      </c>
      <c r="M354" s="132"/>
      <c r="N354" s="23"/>
      <c r="O354" s="24"/>
      <c r="P354" s="42"/>
      <c r="Q354" s="20"/>
      <c r="R354" s="20" t="s">
        <v>750</v>
      </c>
      <c r="S354" s="25" t="s">
        <v>168</v>
      </c>
      <c r="T354" s="26">
        <v>44011</v>
      </c>
      <c r="U354" s="27"/>
      <c r="V354" s="52">
        <v>36</v>
      </c>
      <c r="W354" s="20" t="s">
        <v>772</v>
      </c>
      <c r="X354" s="31" t="s">
        <v>771</v>
      </c>
      <c r="Z354" s="31"/>
      <c r="AA354" s="32"/>
      <c r="AC354" s="90"/>
      <c r="AD354" s="90"/>
    </row>
    <row r="355" spans="1:30" ht="17.25" customHeight="1" outlineLevel="2" x14ac:dyDescent="0.25">
      <c r="A355" s="20" t="s">
        <v>179</v>
      </c>
      <c r="B355" s="20" t="s">
        <v>278</v>
      </c>
      <c r="C355" s="20"/>
      <c r="D355" s="21">
        <v>114291279</v>
      </c>
      <c r="E355" s="20" t="s">
        <v>626</v>
      </c>
      <c r="F355" s="20" t="s">
        <v>627</v>
      </c>
      <c r="G355" s="20" t="s">
        <v>617</v>
      </c>
      <c r="H355" s="20" t="s">
        <v>617</v>
      </c>
      <c r="I355" s="20"/>
      <c r="J355" s="20" t="s">
        <v>627</v>
      </c>
      <c r="K355" s="22">
        <f>L355+M355</f>
        <v>690000</v>
      </c>
      <c r="L355" s="22">
        <v>690000</v>
      </c>
      <c r="M355" s="132"/>
      <c r="N355" s="23"/>
      <c r="O355" s="24"/>
      <c r="P355" s="42"/>
      <c r="Q355" s="20"/>
      <c r="R355" s="20" t="s">
        <v>628</v>
      </c>
      <c r="S355" s="25" t="s">
        <v>168</v>
      </c>
      <c r="T355" s="26">
        <v>43553</v>
      </c>
      <c r="U355" s="27"/>
      <c r="V355" s="52">
        <v>36</v>
      </c>
      <c r="W355" s="34" t="s">
        <v>629</v>
      </c>
      <c r="X355" s="52" t="s">
        <v>638</v>
      </c>
      <c r="Z355" s="31">
        <v>5060273</v>
      </c>
      <c r="AA355" s="32">
        <v>754362</v>
      </c>
      <c r="AC355" s="90"/>
      <c r="AD355" s="90"/>
    </row>
    <row r="356" spans="1:30" ht="17.25" customHeight="1" outlineLevel="2" x14ac:dyDescent="0.25">
      <c r="A356" s="20" t="s">
        <v>179</v>
      </c>
      <c r="B356" s="20" t="s">
        <v>278</v>
      </c>
      <c r="C356" s="20"/>
      <c r="D356" s="21">
        <v>114291279</v>
      </c>
      <c r="E356" s="20" t="s">
        <v>163</v>
      </c>
      <c r="F356" s="20" t="s">
        <v>114</v>
      </c>
      <c r="G356" s="20" t="s">
        <v>376</v>
      </c>
      <c r="H356" s="20" t="s">
        <v>105</v>
      </c>
      <c r="I356" s="20"/>
      <c r="J356" s="20" t="s">
        <v>115</v>
      </c>
      <c r="K356" s="22">
        <f>L356+M356</f>
        <v>3875000</v>
      </c>
      <c r="L356" s="50">
        <v>3875000</v>
      </c>
      <c r="M356" s="132"/>
      <c r="N356" s="23"/>
      <c r="O356" s="24"/>
      <c r="P356" s="24"/>
      <c r="Q356" s="20" t="s">
        <v>723</v>
      </c>
      <c r="R356" s="20" t="s">
        <v>315</v>
      </c>
      <c r="S356" s="25" t="s">
        <v>200</v>
      </c>
      <c r="T356" s="26">
        <v>42185</v>
      </c>
      <c r="U356" s="27"/>
      <c r="V356" s="29">
        <v>1</v>
      </c>
      <c r="W356" s="24" t="s">
        <v>329</v>
      </c>
      <c r="X356" s="29" t="s">
        <v>328</v>
      </c>
      <c r="Z356" s="31" t="s">
        <v>748</v>
      </c>
      <c r="AA356" s="32"/>
    </row>
    <row r="357" spans="1:30" ht="17.25" customHeight="1" outlineLevel="2" x14ac:dyDescent="0.25">
      <c r="A357" s="20" t="s">
        <v>179</v>
      </c>
      <c r="B357" s="20" t="s">
        <v>278</v>
      </c>
      <c r="C357" s="20"/>
      <c r="D357" s="21">
        <v>114291279</v>
      </c>
      <c r="E357" s="20" t="s">
        <v>164</v>
      </c>
      <c r="F357" s="20" t="s">
        <v>116</v>
      </c>
      <c r="G357" s="20" t="s">
        <v>173</v>
      </c>
      <c r="H357" s="20" t="s">
        <v>101</v>
      </c>
      <c r="I357" s="20"/>
      <c r="J357" s="20" t="s">
        <v>115</v>
      </c>
      <c r="K357" s="22">
        <f>L357+M357</f>
        <v>884000</v>
      </c>
      <c r="L357" s="50">
        <v>884000</v>
      </c>
      <c r="M357" s="132"/>
      <c r="N357" s="23"/>
      <c r="O357" s="24" t="s">
        <v>272</v>
      </c>
      <c r="P357" s="24"/>
      <c r="Q357" s="20"/>
      <c r="R357" s="20" t="s">
        <v>315</v>
      </c>
      <c r="S357" s="25" t="s">
        <v>200</v>
      </c>
      <c r="T357" s="26">
        <v>42185</v>
      </c>
      <c r="U357" s="27"/>
      <c r="V357" s="39" t="s">
        <v>419</v>
      </c>
      <c r="W357" s="24" t="s">
        <v>329</v>
      </c>
      <c r="X357" s="29" t="s">
        <v>328</v>
      </c>
      <c r="Z357" s="31"/>
      <c r="AA357" s="59"/>
    </row>
    <row r="358" spans="1:30" ht="17.25" customHeight="1" outlineLevel="2" x14ac:dyDescent="0.25">
      <c r="A358" s="20" t="s">
        <v>179</v>
      </c>
      <c r="B358" s="20" t="s">
        <v>278</v>
      </c>
      <c r="C358" s="20"/>
      <c r="D358" s="21">
        <v>114291279</v>
      </c>
      <c r="E358" s="20" t="s">
        <v>245</v>
      </c>
      <c r="F358" s="20" t="s">
        <v>246</v>
      </c>
      <c r="G358" s="20" t="s">
        <v>213</v>
      </c>
      <c r="H358" s="20" t="s">
        <v>220</v>
      </c>
      <c r="I358" s="20"/>
      <c r="J358" s="20" t="s">
        <v>247</v>
      </c>
      <c r="K358" s="22">
        <f>L358+M358</f>
        <v>47400</v>
      </c>
      <c r="L358" s="50">
        <f>(47400)</f>
        <v>47400</v>
      </c>
      <c r="M358" s="132"/>
      <c r="N358" s="23"/>
      <c r="O358" s="24" t="s">
        <v>207</v>
      </c>
      <c r="P358" s="42"/>
      <c r="Q358" s="20"/>
      <c r="R358" s="20" t="s">
        <v>314</v>
      </c>
      <c r="S358" s="25" t="s">
        <v>168</v>
      </c>
      <c r="T358" s="35">
        <v>42485</v>
      </c>
      <c r="U358" s="27"/>
      <c r="V358" s="52">
        <v>15</v>
      </c>
      <c r="W358" s="34" t="s">
        <v>341</v>
      </c>
      <c r="X358" s="52" t="s">
        <v>356</v>
      </c>
      <c r="Z358" s="31"/>
      <c r="AA358" s="32"/>
    </row>
    <row r="359" spans="1:30" s="37" customFormat="1" ht="39.75" customHeight="1" outlineLevel="1" x14ac:dyDescent="0.25">
      <c r="A359" s="62" t="s">
        <v>476</v>
      </c>
      <c r="B359" s="62"/>
      <c r="C359" s="62"/>
      <c r="D359" s="63"/>
      <c r="E359" s="62"/>
      <c r="F359" s="62"/>
      <c r="G359" s="62"/>
      <c r="H359" s="62"/>
      <c r="I359" s="62"/>
      <c r="J359" s="62"/>
      <c r="K359" s="86">
        <f>SUBTOTAL(9,K310:K358)</f>
        <v>173945018.16929999</v>
      </c>
      <c r="L359" s="86">
        <f>SUBTOTAL(9,L310:L358)</f>
        <v>170848610.45930001</v>
      </c>
      <c r="M359" s="86">
        <f>SUBTOTAL(9,M310:M358)</f>
        <v>3096407.71</v>
      </c>
      <c r="N359" s="65">
        <f>SUBTOTAL(9,N310:N358)</f>
        <v>0</v>
      </c>
      <c r="O359" s="66"/>
      <c r="P359" s="66"/>
      <c r="Q359" s="62"/>
      <c r="R359" s="62"/>
      <c r="S359" s="62"/>
      <c r="T359" s="67"/>
      <c r="U359" s="68"/>
      <c r="V359" s="71"/>
      <c r="W359" s="66"/>
      <c r="X359" s="71"/>
      <c r="Y359" s="68"/>
      <c r="Z359" s="71"/>
      <c r="AA359" s="72">
        <f>SUBTOTAL(9,AA310:AA358)</f>
        <v>146387651.98000002</v>
      </c>
    </row>
    <row r="360" spans="1:30" ht="17.25" customHeight="1" outlineLevel="2" x14ac:dyDescent="0.25">
      <c r="A360" s="20" t="s">
        <v>192</v>
      </c>
      <c r="B360" s="20" t="s">
        <v>192</v>
      </c>
      <c r="C360" s="20"/>
      <c r="D360" s="21">
        <v>7393572</v>
      </c>
      <c r="E360" s="20" t="s">
        <v>193</v>
      </c>
      <c r="F360" s="20" t="s">
        <v>282</v>
      </c>
      <c r="G360" s="20" t="s">
        <v>380</v>
      </c>
      <c r="H360" s="20" t="s">
        <v>194</v>
      </c>
      <c r="I360" s="20"/>
      <c r="J360" s="20" t="s">
        <v>197</v>
      </c>
      <c r="K360" s="50">
        <f t="shared" ref="K360:K367" si="13">L360+M360</f>
        <v>413020</v>
      </c>
      <c r="L360" s="50">
        <v>413020</v>
      </c>
      <c r="M360" s="132"/>
      <c r="N360" s="23"/>
      <c r="O360" s="24"/>
      <c r="P360" s="24"/>
      <c r="Q360" s="20"/>
      <c r="R360" s="20" t="s">
        <v>316</v>
      </c>
      <c r="S360" s="25" t="s">
        <v>168</v>
      </c>
      <c r="T360" s="26">
        <v>42382</v>
      </c>
      <c r="U360" s="27"/>
      <c r="V360" s="29">
        <v>7</v>
      </c>
      <c r="W360" s="24" t="s">
        <v>346</v>
      </c>
      <c r="X360" s="29" t="s">
        <v>336</v>
      </c>
      <c r="Z360" s="44" t="s">
        <v>950</v>
      </c>
      <c r="AA360" s="32">
        <v>344063.38</v>
      </c>
      <c r="AD360" s="41"/>
    </row>
    <row r="361" spans="1:30" ht="17.25" customHeight="1" outlineLevel="2" x14ac:dyDescent="0.25">
      <c r="A361" s="20" t="s">
        <v>192</v>
      </c>
      <c r="B361" s="20" t="s">
        <v>192</v>
      </c>
      <c r="C361" s="20"/>
      <c r="D361" s="21">
        <v>7393572</v>
      </c>
      <c r="E361" s="20" t="s">
        <v>193</v>
      </c>
      <c r="F361" s="20" t="s">
        <v>282</v>
      </c>
      <c r="G361" s="20" t="s">
        <v>380</v>
      </c>
      <c r="H361" s="20" t="s">
        <v>284</v>
      </c>
      <c r="I361" s="20"/>
      <c r="J361" s="20" t="s">
        <v>197</v>
      </c>
      <c r="K361" s="50">
        <f t="shared" si="13"/>
        <v>1506140</v>
      </c>
      <c r="L361" s="50">
        <v>1506140</v>
      </c>
      <c r="M361" s="132"/>
      <c r="N361" s="23"/>
      <c r="O361" s="24"/>
      <c r="P361" s="24"/>
      <c r="Q361" s="20"/>
      <c r="R361" s="20" t="s">
        <v>314</v>
      </c>
      <c r="S361" s="25" t="s">
        <v>168</v>
      </c>
      <c r="T361" s="35">
        <v>42485</v>
      </c>
      <c r="U361" s="27"/>
      <c r="V361" s="39" t="s">
        <v>460</v>
      </c>
      <c r="W361" s="34" t="s">
        <v>337</v>
      </c>
      <c r="X361" s="29" t="s">
        <v>338</v>
      </c>
      <c r="Z361" s="44" t="s">
        <v>649</v>
      </c>
      <c r="AA361" s="48">
        <v>353577.56</v>
      </c>
      <c r="AC361" s="41"/>
    </row>
    <row r="362" spans="1:30" ht="17.25" customHeight="1" outlineLevel="2" x14ac:dyDescent="0.25">
      <c r="A362" s="20" t="s">
        <v>192</v>
      </c>
      <c r="B362" s="20" t="s">
        <v>192</v>
      </c>
      <c r="C362" s="20"/>
      <c r="D362" s="21">
        <v>7393572</v>
      </c>
      <c r="E362" s="20" t="s">
        <v>195</v>
      </c>
      <c r="F362" s="20" t="s">
        <v>283</v>
      </c>
      <c r="G362" s="20" t="s">
        <v>380</v>
      </c>
      <c r="H362" s="20" t="s">
        <v>194</v>
      </c>
      <c r="I362" s="20"/>
      <c r="J362" s="20" t="s">
        <v>198</v>
      </c>
      <c r="K362" s="50">
        <f t="shared" si="13"/>
        <v>53000</v>
      </c>
      <c r="L362" s="50">
        <v>53000</v>
      </c>
      <c r="M362" s="132"/>
      <c r="N362" s="23"/>
      <c r="O362" s="24"/>
      <c r="P362" s="24"/>
      <c r="Q362" s="20"/>
      <c r="R362" s="20" t="s">
        <v>316</v>
      </c>
      <c r="S362" s="25" t="s">
        <v>168</v>
      </c>
      <c r="T362" s="26">
        <v>42382</v>
      </c>
      <c r="U362" s="27"/>
      <c r="V362" s="29">
        <v>7</v>
      </c>
      <c r="W362" s="24" t="s">
        <v>346</v>
      </c>
      <c r="X362" s="29" t="s">
        <v>336</v>
      </c>
      <c r="Z362" s="44" t="s">
        <v>950</v>
      </c>
      <c r="AA362" s="48">
        <v>811500</v>
      </c>
      <c r="AB362" s="41"/>
      <c r="AD362" s="41"/>
    </row>
    <row r="363" spans="1:30" ht="17.25" customHeight="1" outlineLevel="2" x14ac:dyDescent="0.25">
      <c r="A363" s="20" t="s">
        <v>192</v>
      </c>
      <c r="B363" s="20" t="s">
        <v>192</v>
      </c>
      <c r="C363" s="20"/>
      <c r="D363" s="21">
        <v>7393572</v>
      </c>
      <c r="E363" s="20" t="s">
        <v>195</v>
      </c>
      <c r="F363" s="20" t="s">
        <v>283</v>
      </c>
      <c r="G363" s="20" t="s">
        <v>380</v>
      </c>
      <c r="H363" s="20" t="s">
        <v>284</v>
      </c>
      <c r="I363" s="20"/>
      <c r="J363" s="20" t="s">
        <v>198</v>
      </c>
      <c r="K363" s="50">
        <f t="shared" si="13"/>
        <v>746650</v>
      </c>
      <c r="L363" s="50">
        <v>746650</v>
      </c>
      <c r="M363" s="132"/>
      <c r="N363" s="23"/>
      <c r="O363" s="24"/>
      <c r="P363" s="24"/>
      <c r="Q363" s="20"/>
      <c r="R363" s="20" t="s">
        <v>314</v>
      </c>
      <c r="S363" s="25" t="s">
        <v>168</v>
      </c>
      <c r="T363" s="35">
        <v>42485</v>
      </c>
      <c r="U363" s="27"/>
      <c r="V363" s="39" t="s">
        <v>460</v>
      </c>
      <c r="W363" s="34" t="s">
        <v>337</v>
      </c>
      <c r="X363" s="29" t="s">
        <v>338</v>
      </c>
      <c r="Z363" s="44" t="s">
        <v>649</v>
      </c>
      <c r="AA363" s="48">
        <v>23600</v>
      </c>
    </row>
    <row r="364" spans="1:30" ht="17.25" customHeight="1" outlineLevel="2" x14ac:dyDescent="0.25">
      <c r="A364" s="20" t="s">
        <v>192</v>
      </c>
      <c r="B364" s="20" t="s">
        <v>192</v>
      </c>
      <c r="C364" s="20"/>
      <c r="D364" s="21">
        <v>7393572</v>
      </c>
      <c r="E364" s="20" t="s">
        <v>195</v>
      </c>
      <c r="F364" s="20" t="s">
        <v>283</v>
      </c>
      <c r="G364" s="20" t="s">
        <v>380</v>
      </c>
      <c r="H364" s="20" t="s">
        <v>509</v>
      </c>
      <c r="I364" s="20"/>
      <c r="J364" s="20" t="s">
        <v>198</v>
      </c>
      <c r="K364" s="50">
        <f t="shared" si="13"/>
        <v>500000</v>
      </c>
      <c r="L364" s="50">
        <v>500000</v>
      </c>
      <c r="M364" s="132"/>
      <c r="N364" s="23"/>
      <c r="O364" s="24"/>
      <c r="P364" s="24"/>
      <c r="Q364" s="20"/>
      <c r="R364" s="20" t="s">
        <v>553</v>
      </c>
      <c r="S364" s="25" t="s">
        <v>168</v>
      </c>
      <c r="T364" s="26">
        <v>43473</v>
      </c>
      <c r="U364" s="27"/>
      <c r="V364" s="39" t="s">
        <v>460</v>
      </c>
      <c r="W364" s="34" t="s">
        <v>563</v>
      </c>
      <c r="X364" s="29"/>
      <c r="Z364" s="44"/>
      <c r="AA364" s="48"/>
      <c r="AC364" s="41"/>
    </row>
    <row r="365" spans="1:30" ht="17.25" customHeight="1" outlineLevel="2" x14ac:dyDescent="0.25">
      <c r="A365" s="20" t="s">
        <v>192</v>
      </c>
      <c r="B365" s="20" t="s">
        <v>192</v>
      </c>
      <c r="C365" s="20"/>
      <c r="D365" s="21">
        <v>7393572</v>
      </c>
      <c r="E365" s="20" t="s">
        <v>196</v>
      </c>
      <c r="F365" s="20" t="s">
        <v>555</v>
      </c>
      <c r="G365" s="20" t="s">
        <v>380</v>
      </c>
      <c r="H365" s="20" t="s">
        <v>194</v>
      </c>
      <c r="I365" s="20"/>
      <c r="J365" s="20" t="s">
        <v>199</v>
      </c>
      <c r="K365" s="50">
        <f t="shared" si="13"/>
        <v>1073402.6299999999</v>
      </c>
      <c r="L365" s="50">
        <v>1073402.6299999999</v>
      </c>
      <c r="M365" s="132"/>
      <c r="N365" s="23"/>
      <c r="O365" s="24"/>
      <c r="P365" s="24"/>
      <c r="Q365" s="20"/>
      <c r="R365" s="20" t="s">
        <v>316</v>
      </c>
      <c r="S365" s="25" t="s">
        <v>168</v>
      </c>
      <c r="T365" s="26">
        <v>42382</v>
      </c>
      <c r="U365" s="27"/>
      <c r="V365" s="29">
        <v>7</v>
      </c>
      <c r="W365" s="24" t="s">
        <v>346</v>
      </c>
      <c r="X365" s="29" t="s">
        <v>336</v>
      </c>
      <c r="Z365" s="44" t="s">
        <v>995</v>
      </c>
      <c r="AA365" s="48">
        <v>1247711.53</v>
      </c>
      <c r="AC365" s="41"/>
    </row>
    <row r="366" spans="1:30" ht="17.25" customHeight="1" outlineLevel="2" x14ac:dyDescent="0.25">
      <c r="A366" s="20" t="s">
        <v>192</v>
      </c>
      <c r="B366" s="20" t="s">
        <v>192</v>
      </c>
      <c r="C366" s="20"/>
      <c r="D366" s="21">
        <v>7393572</v>
      </c>
      <c r="E366" s="20" t="s">
        <v>196</v>
      </c>
      <c r="F366" s="20" t="s">
        <v>555</v>
      </c>
      <c r="G366" s="20" t="s">
        <v>380</v>
      </c>
      <c r="H366" s="20" t="s">
        <v>509</v>
      </c>
      <c r="I366" s="20"/>
      <c r="J366" s="20" t="s">
        <v>199</v>
      </c>
      <c r="K366" s="50">
        <f t="shared" si="13"/>
        <v>500000</v>
      </c>
      <c r="L366" s="50">
        <v>500000</v>
      </c>
      <c r="M366" s="132"/>
      <c r="N366" s="23"/>
      <c r="O366" s="24"/>
      <c r="P366" s="24"/>
      <c r="Q366" s="20"/>
      <c r="R366" s="20" t="s">
        <v>553</v>
      </c>
      <c r="S366" s="25" t="s">
        <v>168</v>
      </c>
      <c r="T366" s="26">
        <v>43473</v>
      </c>
      <c r="U366" s="27"/>
      <c r="V366" s="29">
        <v>53</v>
      </c>
      <c r="W366" s="34" t="s">
        <v>854</v>
      </c>
      <c r="X366" s="29" t="s">
        <v>853</v>
      </c>
      <c r="Z366" s="44" t="s">
        <v>951</v>
      </c>
      <c r="AA366" s="48">
        <v>393748.14</v>
      </c>
      <c r="AB366" s="41"/>
      <c r="AC366" s="41"/>
      <c r="AD366" s="41"/>
    </row>
    <row r="367" spans="1:30" ht="17.25" customHeight="1" outlineLevel="2" x14ac:dyDescent="0.25">
      <c r="A367" s="20" t="s">
        <v>192</v>
      </c>
      <c r="B367" s="20" t="s">
        <v>192</v>
      </c>
      <c r="C367" s="20"/>
      <c r="D367" s="21">
        <v>7393572</v>
      </c>
      <c r="E367" s="20" t="s">
        <v>196</v>
      </c>
      <c r="F367" s="20" t="s">
        <v>555</v>
      </c>
      <c r="G367" s="20" t="s">
        <v>380</v>
      </c>
      <c r="H367" s="20" t="s">
        <v>509</v>
      </c>
      <c r="I367" s="20"/>
      <c r="J367" s="20" t="s">
        <v>199</v>
      </c>
      <c r="K367" s="50">
        <f t="shared" si="13"/>
        <v>178716.52810000023</v>
      </c>
      <c r="L367" s="50">
        <v>178716.52810000023</v>
      </c>
      <c r="M367" s="132"/>
      <c r="N367" s="23"/>
      <c r="O367" s="24"/>
      <c r="P367" s="24"/>
      <c r="Q367" s="20"/>
      <c r="R367" s="20" t="s">
        <v>554</v>
      </c>
      <c r="S367" s="25" t="s">
        <v>168</v>
      </c>
      <c r="T367" s="61" t="s">
        <v>511</v>
      </c>
      <c r="U367" s="27"/>
      <c r="V367" s="39" t="s">
        <v>460</v>
      </c>
      <c r="W367" s="34" t="s">
        <v>337</v>
      </c>
      <c r="X367" s="39" t="s">
        <v>461</v>
      </c>
      <c r="Z367" s="44" t="s">
        <v>649</v>
      </c>
      <c r="AA367" s="48">
        <v>160580</v>
      </c>
      <c r="AC367" s="41"/>
      <c r="AD367" s="41"/>
    </row>
    <row r="368" spans="1:30" ht="42" customHeight="1" outlineLevel="1" x14ac:dyDescent="0.25">
      <c r="A368" s="62" t="s">
        <v>477</v>
      </c>
      <c r="B368" s="62"/>
      <c r="C368" s="62"/>
      <c r="D368" s="63"/>
      <c r="E368" s="62"/>
      <c r="F368" s="62"/>
      <c r="G368" s="62"/>
      <c r="H368" s="62"/>
      <c r="I368" s="62"/>
      <c r="J368" s="62"/>
      <c r="K368" s="86">
        <f>SUBTOTAL(9,K360:K367)</f>
        <v>4970929.1580999997</v>
      </c>
      <c r="L368" s="86">
        <f>SUBTOTAL(9,L360:L367)</f>
        <v>4970929.1580999997</v>
      </c>
      <c r="M368" s="134">
        <f>SUBTOTAL(9,M360:M367)</f>
        <v>0</v>
      </c>
      <c r="N368" s="65">
        <f>SUBTOTAL(9,N360:N367)</f>
        <v>0</v>
      </c>
      <c r="O368" s="66"/>
      <c r="P368" s="66"/>
      <c r="Q368" s="62"/>
      <c r="R368" s="62"/>
      <c r="S368" s="62"/>
      <c r="T368" s="93"/>
      <c r="U368" s="68"/>
      <c r="V368" s="71"/>
      <c r="W368" s="66"/>
      <c r="X368" s="71"/>
      <c r="Y368" s="70"/>
      <c r="Z368" s="71"/>
      <c r="AA368" s="72">
        <f>SUBTOTAL(9,AA360:AA367)</f>
        <v>3334780.61</v>
      </c>
      <c r="AB368" s="41"/>
      <c r="AC368" s="41"/>
      <c r="AD368" s="41"/>
    </row>
    <row r="369" spans="1:29" s="37" customFormat="1" ht="17.25" customHeight="1" outlineLevel="2" x14ac:dyDescent="0.25">
      <c r="A369" s="20" t="s">
        <v>280</v>
      </c>
      <c r="B369" s="20" t="s">
        <v>280</v>
      </c>
      <c r="C369" s="20"/>
      <c r="D369" s="21">
        <v>3134268</v>
      </c>
      <c r="E369" s="20" t="s">
        <v>285</v>
      </c>
      <c r="F369" s="20" t="s">
        <v>283</v>
      </c>
      <c r="G369" s="20" t="s">
        <v>380</v>
      </c>
      <c r="H369" s="20" t="s">
        <v>513</v>
      </c>
      <c r="I369" s="20"/>
      <c r="J369" s="20" t="s">
        <v>197</v>
      </c>
      <c r="K369" s="50">
        <f>L369+M369</f>
        <v>1680840</v>
      </c>
      <c r="L369" s="50"/>
      <c r="M369" s="50">
        <v>1680840</v>
      </c>
      <c r="N369" s="33"/>
      <c r="O369" s="34"/>
      <c r="P369" s="34"/>
      <c r="Q369" s="20"/>
      <c r="R369" s="20" t="s">
        <v>467</v>
      </c>
      <c r="S369" s="20" t="s">
        <v>168</v>
      </c>
      <c r="T369" s="61" t="s">
        <v>512</v>
      </c>
      <c r="U369" s="36"/>
      <c r="V369" s="31" t="s">
        <v>516</v>
      </c>
      <c r="W369" s="34" t="s">
        <v>344</v>
      </c>
      <c r="X369" s="31" t="s">
        <v>517</v>
      </c>
      <c r="Z369" s="44" t="s">
        <v>951</v>
      </c>
      <c r="AA369" s="48">
        <v>457061.14</v>
      </c>
      <c r="AC369" s="90"/>
    </row>
    <row r="370" spans="1:29" s="37" customFormat="1" ht="17.25" customHeight="1" outlineLevel="2" x14ac:dyDescent="0.25">
      <c r="A370" s="20" t="s">
        <v>280</v>
      </c>
      <c r="B370" s="20" t="s">
        <v>280</v>
      </c>
      <c r="C370" s="20"/>
      <c r="D370" s="21">
        <v>3134268</v>
      </c>
      <c r="E370" s="20" t="s">
        <v>286</v>
      </c>
      <c r="F370" s="20" t="s">
        <v>417</v>
      </c>
      <c r="G370" s="20" t="s">
        <v>380</v>
      </c>
      <c r="H370" s="20" t="s">
        <v>646</v>
      </c>
      <c r="I370" s="20"/>
      <c r="J370" s="20" t="s">
        <v>198</v>
      </c>
      <c r="K370" s="50">
        <f>L370+M370</f>
        <v>700350</v>
      </c>
      <c r="L370" s="50"/>
      <c r="M370" s="50">
        <v>700350</v>
      </c>
      <c r="N370" s="33"/>
      <c r="O370" s="34"/>
      <c r="P370" s="34"/>
      <c r="Q370" s="20"/>
      <c r="R370" s="20" t="s">
        <v>645</v>
      </c>
      <c r="S370" s="20" t="s">
        <v>168</v>
      </c>
      <c r="T370" s="61" t="s">
        <v>428</v>
      </c>
      <c r="U370" s="36"/>
      <c r="V370" s="31">
        <v>20</v>
      </c>
      <c r="W370" s="34" t="s">
        <v>344</v>
      </c>
      <c r="X370" s="31" t="s">
        <v>518</v>
      </c>
      <c r="Z370" s="44" t="s">
        <v>649</v>
      </c>
      <c r="AA370" s="48">
        <v>156701.79999999999</v>
      </c>
    </row>
    <row r="371" spans="1:29" s="37" customFormat="1" ht="17.25" customHeight="1" outlineLevel="2" x14ac:dyDescent="0.25">
      <c r="A371" s="20" t="s">
        <v>280</v>
      </c>
      <c r="B371" s="20" t="s">
        <v>280</v>
      </c>
      <c r="C371" s="20"/>
      <c r="D371" s="21">
        <v>3134268</v>
      </c>
      <c r="E371" s="20" t="s">
        <v>287</v>
      </c>
      <c r="F371" s="20" t="s">
        <v>288</v>
      </c>
      <c r="G371" s="20" t="s">
        <v>380</v>
      </c>
      <c r="H371" s="20" t="s">
        <v>510</v>
      </c>
      <c r="I371" s="20"/>
      <c r="J371" s="20" t="s">
        <v>199</v>
      </c>
      <c r="K371" s="50">
        <f>L371+M371</f>
        <v>1096631.8418999999</v>
      </c>
      <c r="L371" s="50"/>
      <c r="M371" s="50">
        <v>1096631.8418999999</v>
      </c>
      <c r="N371" s="33"/>
      <c r="O371" s="34"/>
      <c r="P371" s="34"/>
      <c r="Q371" s="20"/>
      <c r="R371" s="20" t="s">
        <v>467</v>
      </c>
      <c r="S371" s="20" t="s">
        <v>168</v>
      </c>
      <c r="T371" s="61" t="s">
        <v>647</v>
      </c>
      <c r="U371" s="36"/>
      <c r="V371" s="31" t="s">
        <v>462</v>
      </c>
      <c r="W371" s="34" t="s">
        <v>344</v>
      </c>
      <c r="X371" s="31" t="s">
        <v>463</v>
      </c>
      <c r="Z371" s="44"/>
      <c r="AA371" s="48"/>
    </row>
    <row r="372" spans="1:29" s="37" customFormat="1" ht="17.25" customHeight="1" outlineLevel="2" x14ac:dyDescent="0.25">
      <c r="A372" s="20" t="s">
        <v>280</v>
      </c>
      <c r="B372" s="20" t="s">
        <v>280</v>
      </c>
      <c r="C372" s="20">
        <v>1090219</v>
      </c>
      <c r="D372" s="21">
        <v>3134268</v>
      </c>
      <c r="E372" s="20" t="s">
        <v>287</v>
      </c>
      <c r="F372" s="20" t="s">
        <v>288</v>
      </c>
      <c r="G372" s="20" t="s">
        <v>380</v>
      </c>
      <c r="H372" s="20" t="s">
        <v>811</v>
      </c>
      <c r="I372" s="20"/>
      <c r="J372" s="38" t="s">
        <v>199</v>
      </c>
      <c r="K372" s="50">
        <v>248000</v>
      </c>
      <c r="L372" s="50"/>
      <c r="M372" s="50">
        <v>248000</v>
      </c>
      <c r="N372" s="33"/>
      <c r="O372" s="34"/>
      <c r="P372" s="34"/>
      <c r="Q372" s="20" t="s">
        <v>762</v>
      </c>
      <c r="R372" s="20" t="s">
        <v>750</v>
      </c>
      <c r="S372" s="20" t="s">
        <v>168</v>
      </c>
      <c r="T372" s="61">
        <v>44011</v>
      </c>
      <c r="U372" s="36"/>
      <c r="V372" s="31"/>
      <c r="W372" s="34" t="s">
        <v>767</v>
      </c>
      <c r="X372" s="31"/>
      <c r="Z372" s="44" t="s">
        <v>834</v>
      </c>
      <c r="AA372" s="48">
        <v>1254039.22</v>
      </c>
    </row>
    <row r="373" spans="1:29" s="37" customFormat="1" ht="17.25" customHeight="1" outlineLevel="2" x14ac:dyDescent="0.25">
      <c r="A373" s="20" t="s">
        <v>280</v>
      </c>
      <c r="B373" s="20" t="s">
        <v>280</v>
      </c>
      <c r="C373" s="20">
        <v>1090219</v>
      </c>
      <c r="D373" s="21">
        <v>3134268</v>
      </c>
      <c r="E373" s="20" t="s">
        <v>287</v>
      </c>
      <c r="F373" s="20" t="s">
        <v>288</v>
      </c>
      <c r="G373" s="20" t="s">
        <v>711</v>
      </c>
      <c r="H373" s="20" t="s">
        <v>20</v>
      </c>
      <c r="I373" s="20"/>
      <c r="J373" s="38" t="s">
        <v>199</v>
      </c>
      <c r="K373" s="50">
        <v>-36800</v>
      </c>
      <c r="L373" s="50"/>
      <c r="M373" s="50">
        <v>-36800</v>
      </c>
      <c r="N373" s="33"/>
      <c r="O373" s="34"/>
      <c r="P373" s="34"/>
      <c r="Q373" s="20" t="s">
        <v>800</v>
      </c>
      <c r="R373" s="20" t="s">
        <v>750</v>
      </c>
      <c r="S373" s="20" t="s">
        <v>168</v>
      </c>
      <c r="T373" s="61">
        <v>44011</v>
      </c>
      <c r="U373" s="36"/>
      <c r="V373" s="31">
        <v>51</v>
      </c>
      <c r="W373" s="34" t="s">
        <v>767</v>
      </c>
      <c r="X373" s="61">
        <v>43997</v>
      </c>
      <c r="Z373" s="44" t="s">
        <v>484</v>
      </c>
      <c r="AA373" s="48">
        <v>1997640</v>
      </c>
    </row>
    <row r="374" spans="1:29" s="37" customFormat="1" ht="17.25" customHeight="1" outlineLevel="2" x14ac:dyDescent="0.25">
      <c r="A374" s="20" t="s">
        <v>280</v>
      </c>
      <c r="B374" s="20" t="s">
        <v>280</v>
      </c>
      <c r="C374" s="20">
        <v>1090219</v>
      </c>
      <c r="D374" s="21">
        <v>3134268</v>
      </c>
      <c r="E374" s="20" t="s">
        <v>287</v>
      </c>
      <c r="F374" s="20" t="s">
        <v>288</v>
      </c>
      <c r="G374" s="20" t="s">
        <v>383</v>
      </c>
      <c r="H374" s="20" t="s">
        <v>20</v>
      </c>
      <c r="I374" s="20"/>
      <c r="J374" s="38" t="s">
        <v>199</v>
      </c>
      <c r="K374" s="50">
        <v>534440</v>
      </c>
      <c r="L374" s="50"/>
      <c r="M374" s="50">
        <v>534440</v>
      </c>
      <c r="N374" s="33"/>
      <c r="O374" s="34"/>
      <c r="P374" s="34"/>
      <c r="Q374" s="20" t="s">
        <v>911</v>
      </c>
      <c r="R374" s="20" t="s">
        <v>881</v>
      </c>
      <c r="S374" s="20" t="s">
        <v>168</v>
      </c>
      <c r="T374" s="61">
        <v>44186</v>
      </c>
      <c r="U374" s="36"/>
      <c r="V374" s="31"/>
      <c r="W374" s="34"/>
      <c r="X374" s="61"/>
      <c r="Z374" s="44"/>
      <c r="AA374" s="48"/>
    </row>
    <row r="375" spans="1:29" s="37" customFormat="1" ht="17.25" customHeight="1" outlineLevel="2" x14ac:dyDescent="0.25">
      <c r="A375" s="20" t="s">
        <v>280</v>
      </c>
      <c r="B375" s="20" t="s">
        <v>280</v>
      </c>
      <c r="C375" s="20">
        <v>1090219</v>
      </c>
      <c r="D375" s="21">
        <v>3134268</v>
      </c>
      <c r="E375" s="20" t="s">
        <v>287</v>
      </c>
      <c r="F375" s="20" t="s">
        <v>288</v>
      </c>
      <c r="G375" s="20" t="s">
        <v>711</v>
      </c>
      <c r="H375" s="20" t="s">
        <v>20</v>
      </c>
      <c r="I375" s="20"/>
      <c r="J375" s="20" t="s">
        <v>199</v>
      </c>
      <c r="K375" s="50">
        <v>1500000</v>
      </c>
      <c r="L375" s="50"/>
      <c r="M375" s="50">
        <v>1500000</v>
      </c>
      <c r="N375" s="33"/>
      <c r="O375" s="34"/>
      <c r="P375" s="34"/>
      <c r="Q375" s="20" t="s">
        <v>740</v>
      </c>
      <c r="R375" s="20" t="s">
        <v>691</v>
      </c>
      <c r="S375" s="25" t="s">
        <v>168</v>
      </c>
      <c r="T375" s="61">
        <v>43920</v>
      </c>
      <c r="U375" s="36"/>
      <c r="V375" s="31">
        <v>51</v>
      </c>
      <c r="W375" s="49" t="s">
        <v>777</v>
      </c>
      <c r="X375" s="61">
        <v>43997</v>
      </c>
      <c r="Z375" s="31"/>
      <c r="AA375" s="32"/>
    </row>
    <row r="376" spans="1:29" s="37" customFormat="1" ht="17.25" customHeight="1" outlineLevel="2" x14ac:dyDescent="0.25">
      <c r="A376" s="58" t="s">
        <v>280</v>
      </c>
      <c r="B376" s="58" t="s">
        <v>280</v>
      </c>
      <c r="C376" s="58">
        <v>1090219</v>
      </c>
      <c r="D376" s="94">
        <v>3134268</v>
      </c>
      <c r="E376" s="58" t="s">
        <v>287</v>
      </c>
      <c r="F376" s="58" t="s">
        <v>288</v>
      </c>
      <c r="G376" s="58" t="s">
        <v>380</v>
      </c>
      <c r="H376" s="58" t="s">
        <v>510</v>
      </c>
      <c r="I376" s="58"/>
      <c r="J376" s="58" t="s">
        <v>199</v>
      </c>
      <c r="K376" s="95">
        <f>L376+M376</f>
        <v>200000</v>
      </c>
      <c r="L376" s="95"/>
      <c r="M376" s="95">
        <v>200000</v>
      </c>
      <c r="N376" s="96"/>
      <c r="O376" s="97"/>
      <c r="P376" s="97"/>
      <c r="Q376" s="58"/>
      <c r="R376" s="58" t="s">
        <v>553</v>
      </c>
      <c r="S376" s="58" t="s">
        <v>168</v>
      </c>
      <c r="T376" s="98">
        <v>43473</v>
      </c>
      <c r="U376" s="99"/>
      <c r="V376" s="100"/>
      <c r="W376" s="97" t="s">
        <v>563</v>
      </c>
      <c r="X376" s="100"/>
      <c r="Z376" s="100"/>
      <c r="AA376" s="101"/>
    </row>
    <row r="377" spans="1:29" s="37" customFormat="1" ht="41.25" customHeight="1" outlineLevel="1" x14ac:dyDescent="0.25">
      <c r="A377" s="62" t="s">
        <v>478</v>
      </c>
      <c r="B377" s="62"/>
      <c r="C377" s="62"/>
      <c r="D377" s="63"/>
      <c r="E377" s="62"/>
      <c r="F377" s="62"/>
      <c r="G377" s="62"/>
      <c r="H377" s="62"/>
      <c r="I377" s="62"/>
      <c r="J377" s="62"/>
      <c r="K377" s="86">
        <f>SUBTOTAL(9,K369:K376)</f>
        <v>5923461.8419000003</v>
      </c>
      <c r="L377" s="86">
        <f>SUBTOTAL(9,L369:L376)</f>
        <v>0</v>
      </c>
      <c r="M377" s="86">
        <f>SUBTOTAL(9,M369:M376)</f>
        <v>5923461.8419000003</v>
      </c>
      <c r="N377" s="65">
        <f>SUBTOTAL(9,N369:N376)</f>
        <v>0</v>
      </c>
      <c r="O377" s="66"/>
      <c r="P377" s="66"/>
      <c r="Q377" s="62"/>
      <c r="R377" s="62"/>
      <c r="S377" s="62"/>
      <c r="T377" s="67"/>
      <c r="U377" s="68"/>
      <c r="V377" s="71"/>
      <c r="W377" s="66"/>
      <c r="X377" s="71"/>
      <c r="Y377" s="68"/>
      <c r="Z377" s="71"/>
      <c r="AA377" s="72">
        <f>SUBTOTAL(9,AA369:AA376)</f>
        <v>3865442.16</v>
      </c>
    </row>
    <row r="378" spans="1:29" s="73" customFormat="1" ht="37.5" customHeight="1" x14ac:dyDescent="0.25">
      <c r="A378" s="102" t="s">
        <v>479</v>
      </c>
      <c r="B378" s="102"/>
      <c r="C378" s="102"/>
      <c r="D378" s="103"/>
      <c r="E378" s="102"/>
      <c r="F378" s="102"/>
      <c r="G378" s="102"/>
      <c r="H378" s="102"/>
      <c r="I378" s="102"/>
      <c r="J378" s="102"/>
      <c r="K378" s="104">
        <f>SUBTOTAL(9,K2:K376)</f>
        <v>1319876616.9013965</v>
      </c>
      <c r="L378" s="104">
        <f>SUBTOTAL(9,L2:L376)</f>
        <v>674732315.37980795</v>
      </c>
      <c r="M378" s="105">
        <f>SUBTOTAL(9,M2:M376)</f>
        <v>644644301.52158773</v>
      </c>
      <c r="N378" s="133">
        <f>SUBTOTAL(9,N2:N376)</f>
        <v>500000</v>
      </c>
      <c r="O378" s="106"/>
      <c r="P378" s="106"/>
      <c r="Q378" s="102"/>
      <c r="R378" s="102"/>
      <c r="S378" s="102"/>
      <c r="T378" s="107"/>
      <c r="U378" s="108"/>
      <c r="V378" s="109"/>
      <c r="W378" s="106"/>
      <c r="X378" s="109"/>
      <c r="Z378" s="109"/>
      <c r="AA378" s="110">
        <f>AA155+AA309+AA359+AA368+AA377</f>
        <v>824285559.13999987</v>
      </c>
    </row>
    <row r="379" spans="1:29" ht="17.25" customHeight="1" x14ac:dyDescent="0.25">
      <c r="A379" s="77"/>
      <c r="B379" s="77"/>
      <c r="C379" s="77"/>
      <c r="D379" s="111"/>
      <c r="E379" s="77"/>
      <c r="F379" s="77"/>
      <c r="G379" s="77"/>
      <c r="H379" s="77"/>
      <c r="I379" s="77"/>
      <c r="J379" s="77"/>
      <c r="K379" s="112"/>
      <c r="L379" s="112">
        <f>K128+K127+K126</f>
        <v>24689135.27</v>
      </c>
      <c r="M379" s="112"/>
      <c r="N379" s="113"/>
      <c r="O379" s="114"/>
      <c r="P379" s="114"/>
      <c r="Q379" s="77"/>
      <c r="R379" s="115"/>
      <c r="S379" s="116"/>
      <c r="T379" s="117"/>
      <c r="V379" s="118"/>
      <c r="W379" s="119"/>
      <c r="AA379" s="120"/>
    </row>
    <row r="380" spans="1:29" ht="17.25" customHeight="1" x14ac:dyDescent="0.25">
      <c r="H380" s="77"/>
      <c r="I380" s="77"/>
      <c r="J380" s="77"/>
      <c r="K380" s="41">
        <f>SUBTOTAL(9,K2:K379)</f>
        <v>1319876616.9013965</v>
      </c>
      <c r="L380" s="41">
        <f>SUBTOTAL(9,L2:L379)</f>
        <v>699421450.64980793</v>
      </c>
      <c r="M380" s="41">
        <f>SUBTOTAL(9,M2:M379)</f>
        <v>644644301.52158773</v>
      </c>
      <c r="N380" s="122"/>
      <c r="S380" s="123"/>
      <c r="V380" s="118"/>
    </row>
    <row r="381" spans="1:29" ht="17.25" customHeight="1" x14ac:dyDescent="0.25">
      <c r="G381" s="41"/>
      <c r="K381" s="122"/>
      <c r="V381" s="118"/>
    </row>
    <row r="382" spans="1:29" ht="17.25" customHeight="1" x14ac:dyDescent="0.25">
      <c r="F382" s="41"/>
      <c r="M382" s="30" t="s">
        <v>358</v>
      </c>
      <c r="V382" s="118"/>
    </row>
    <row r="383" spans="1:29" ht="17.25" customHeight="1" x14ac:dyDescent="0.25">
      <c r="D383" s="30"/>
      <c r="J383" s="167" t="s">
        <v>281</v>
      </c>
      <c r="K383" s="167"/>
      <c r="L383" s="41"/>
      <c r="M383" s="41"/>
      <c r="V383" s="118"/>
    </row>
    <row r="384" spans="1:29" ht="17.25" customHeight="1" x14ac:dyDescent="0.25">
      <c r="D384" s="30"/>
      <c r="J384" s="126" t="s">
        <v>177</v>
      </c>
      <c r="K384" s="127">
        <v>160293935</v>
      </c>
      <c r="L384" s="128"/>
      <c r="M384" s="129"/>
      <c r="Q384" s="41"/>
      <c r="R384" s="41"/>
      <c r="V384" s="118"/>
    </row>
    <row r="385" spans="4:22" ht="17.25" customHeight="1" x14ac:dyDescent="0.25">
      <c r="D385" s="30"/>
      <c r="J385" s="126" t="s">
        <v>178</v>
      </c>
      <c r="K385" s="127">
        <v>227739718</v>
      </c>
      <c r="L385" s="41"/>
      <c r="M385" s="129"/>
      <c r="V385" s="118"/>
    </row>
    <row r="386" spans="4:22" ht="17.25" customHeight="1" x14ac:dyDescent="0.25">
      <c r="D386" s="30"/>
      <c r="J386" s="126" t="s">
        <v>179</v>
      </c>
      <c r="K386" s="127">
        <v>121291279</v>
      </c>
      <c r="V386" s="118"/>
    </row>
    <row r="387" spans="4:22" ht="17.25" customHeight="1" x14ac:dyDescent="0.25">
      <c r="D387" s="30"/>
      <c r="J387" s="126" t="s">
        <v>988</v>
      </c>
      <c r="K387" s="127">
        <v>100000000</v>
      </c>
      <c r="V387" s="118"/>
    </row>
    <row r="388" spans="4:22" ht="17.25" customHeight="1" x14ac:dyDescent="0.25">
      <c r="D388" s="30"/>
      <c r="G388" s="30" t="s">
        <v>358</v>
      </c>
      <c r="J388" s="126" t="s">
        <v>192</v>
      </c>
      <c r="K388" s="127">
        <v>7393572</v>
      </c>
      <c r="M388" s="129"/>
      <c r="V388" s="118"/>
    </row>
    <row r="389" spans="4:22" ht="17.25" customHeight="1" x14ac:dyDescent="0.25">
      <c r="D389" s="30"/>
      <c r="G389" s="41"/>
      <c r="J389" s="126" t="s">
        <v>280</v>
      </c>
      <c r="K389" s="127">
        <v>3134268</v>
      </c>
      <c r="L389" s="130"/>
      <c r="V389" s="118"/>
    </row>
    <row r="390" spans="4:22" ht="17.25" customHeight="1" x14ac:dyDescent="0.25">
      <c r="D390" s="30"/>
      <c r="K390" s="128">
        <f>SUM(K384:K389)</f>
        <v>619852772</v>
      </c>
      <c r="V390" s="118"/>
    </row>
    <row r="391" spans="4:22" ht="17.25" customHeight="1" x14ac:dyDescent="0.25">
      <c r="D391" s="30"/>
      <c r="K391" s="128"/>
      <c r="L391" s="128"/>
      <c r="V391" s="118"/>
    </row>
    <row r="392" spans="4:22" ht="17.25" customHeight="1" x14ac:dyDescent="0.25">
      <c r="D392" s="30"/>
      <c r="J392" s="30" t="s">
        <v>175</v>
      </c>
      <c r="K392" s="128">
        <f>SUM(K384,K386,K388)</f>
        <v>288978786</v>
      </c>
      <c r="V392" s="118"/>
    </row>
    <row r="393" spans="4:22" ht="17.25" customHeight="1" x14ac:dyDescent="0.25">
      <c r="D393" s="30"/>
      <c r="J393" s="30" t="s">
        <v>523</v>
      </c>
      <c r="K393" s="128">
        <f>SUM(K389,K385)</f>
        <v>230873986</v>
      </c>
      <c r="V393" s="118"/>
    </row>
    <row r="394" spans="4:22" ht="17.25" customHeight="1" x14ac:dyDescent="0.25">
      <c r="D394" s="30"/>
      <c r="H394" s="30" t="s">
        <v>358</v>
      </c>
      <c r="K394" s="128">
        <f>K392+K393</f>
        <v>519852772</v>
      </c>
      <c r="O394" s="41"/>
      <c r="V394" s="118"/>
    </row>
    <row r="395" spans="4:22" ht="17.25" customHeight="1" x14ac:dyDescent="0.25">
      <c r="D395" s="30"/>
      <c r="V395" s="118"/>
    </row>
    <row r="396" spans="4:22" ht="17.25" customHeight="1" x14ac:dyDescent="0.25">
      <c r="D396" s="30"/>
      <c r="V396" s="118"/>
    </row>
    <row r="397" spans="4:22" ht="17.25" customHeight="1" x14ac:dyDescent="0.25">
      <c r="D397" s="30"/>
      <c r="J397" s="41"/>
      <c r="V397" s="118"/>
    </row>
    <row r="398" spans="4:22" ht="17.25" customHeight="1" x14ac:dyDescent="0.25">
      <c r="D398" s="30"/>
      <c r="V398" s="118"/>
    </row>
    <row r="399" spans="4:22" ht="17.25" customHeight="1" x14ac:dyDescent="0.25">
      <c r="D399" s="30"/>
      <c r="G399" s="41"/>
      <c r="V399" s="118"/>
    </row>
    <row r="400" spans="4:22" ht="17.25" customHeight="1" x14ac:dyDescent="0.25">
      <c r="D400" s="30"/>
      <c r="S400" s="30"/>
      <c r="V400" s="118"/>
    </row>
    <row r="401" spans="4:22" ht="17.25" customHeight="1" x14ac:dyDescent="0.25">
      <c r="D401" s="30"/>
      <c r="S401" s="30"/>
      <c r="V401" s="118"/>
    </row>
    <row r="402" spans="4:22" ht="17.25" customHeight="1" x14ac:dyDescent="0.25">
      <c r="D402" s="30"/>
      <c r="S402" s="30"/>
      <c r="V402" s="118"/>
    </row>
    <row r="403" spans="4:22" ht="17.25" customHeight="1" x14ac:dyDescent="0.25">
      <c r="D403" s="30"/>
      <c r="S403" s="30"/>
      <c r="V403" s="118"/>
    </row>
    <row r="404" spans="4:22" ht="17.25" customHeight="1" x14ac:dyDescent="0.25">
      <c r="D404" s="30"/>
      <c r="S404" s="30"/>
      <c r="V404" s="118"/>
    </row>
    <row r="405" spans="4:22" ht="17.25" customHeight="1" x14ac:dyDescent="0.25">
      <c r="D405" s="30"/>
      <c r="S405" s="30"/>
      <c r="V405" s="118"/>
    </row>
    <row r="406" spans="4:22" ht="17.25" customHeight="1" x14ac:dyDescent="0.25">
      <c r="D406" s="30"/>
      <c r="S406" s="30"/>
      <c r="V406" s="118"/>
    </row>
    <row r="407" spans="4:22" ht="17.25" customHeight="1" x14ac:dyDescent="0.25">
      <c r="D407" s="30"/>
      <c r="S407" s="30"/>
      <c r="V407" s="118"/>
    </row>
    <row r="408" spans="4:22" ht="17.25" customHeight="1" x14ac:dyDescent="0.25">
      <c r="D408" s="30"/>
      <c r="S408" s="30"/>
      <c r="V408" s="118"/>
    </row>
    <row r="409" spans="4:22" ht="17.25" customHeight="1" x14ac:dyDescent="0.25">
      <c r="D409" s="30"/>
      <c r="S409" s="30"/>
      <c r="V409" s="118"/>
    </row>
    <row r="410" spans="4:22" ht="17.25" customHeight="1" x14ac:dyDescent="0.25">
      <c r="D410" s="30"/>
      <c r="S410" s="30"/>
      <c r="V410" s="118"/>
    </row>
    <row r="411" spans="4:22" ht="17.25" customHeight="1" x14ac:dyDescent="0.25">
      <c r="D411" s="30"/>
      <c r="S411" s="30"/>
      <c r="V411" s="118"/>
    </row>
    <row r="412" spans="4:22" ht="17.25" customHeight="1" x14ac:dyDescent="0.25">
      <c r="D412" s="30"/>
      <c r="S412" s="30"/>
      <c r="V412" s="118"/>
    </row>
    <row r="413" spans="4:22" ht="17.25" customHeight="1" x14ac:dyDescent="0.25">
      <c r="D413" s="30"/>
      <c r="S413" s="30"/>
      <c r="V413" s="118"/>
    </row>
    <row r="414" spans="4:22" ht="17.25" customHeight="1" x14ac:dyDescent="0.25">
      <c r="D414" s="30"/>
      <c r="S414" s="30"/>
      <c r="V414" s="118"/>
    </row>
    <row r="415" spans="4:22" ht="17.25" customHeight="1" x14ac:dyDescent="0.25">
      <c r="D415" s="30"/>
      <c r="S415" s="30"/>
      <c r="V415" s="118"/>
    </row>
    <row r="416" spans="4:22" ht="17.25" customHeight="1" x14ac:dyDescent="0.25">
      <c r="D416" s="30"/>
      <c r="S416" s="30"/>
      <c r="V416" s="118"/>
    </row>
    <row r="417" spans="4:22" ht="17.25" customHeight="1" x14ac:dyDescent="0.25">
      <c r="D417" s="30"/>
      <c r="S417" s="30"/>
      <c r="V417" s="118"/>
    </row>
    <row r="418" spans="4:22" ht="17.25" customHeight="1" x14ac:dyDescent="0.25">
      <c r="D418" s="30"/>
      <c r="S418" s="30"/>
      <c r="V418" s="118"/>
    </row>
    <row r="419" spans="4:22" ht="17.25" customHeight="1" x14ac:dyDescent="0.25">
      <c r="D419" s="30"/>
      <c r="S419" s="30"/>
      <c r="V419" s="118"/>
    </row>
    <row r="420" spans="4:22" ht="17.25" customHeight="1" x14ac:dyDescent="0.25">
      <c r="D420" s="30"/>
      <c r="S420" s="30"/>
      <c r="V420" s="118"/>
    </row>
    <row r="421" spans="4:22" ht="17.25" customHeight="1" x14ac:dyDescent="0.25">
      <c r="D421" s="30"/>
      <c r="S421" s="30"/>
      <c r="V421" s="118"/>
    </row>
    <row r="422" spans="4:22" ht="17.25" customHeight="1" x14ac:dyDescent="0.25">
      <c r="D422" s="30"/>
      <c r="S422" s="30"/>
      <c r="V422" s="118"/>
    </row>
    <row r="423" spans="4:22" ht="17.25" customHeight="1" x14ac:dyDescent="0.25">
      <c r="D423" s="30"/>
      <c r="S423" s="30"/>
      <c r="V423" s="118"/>
    </row>
    <row r="424" spans="4:22" ht="17.25" customHeight="1" x14ac:dyDescent="0.25">
      <c r="D424" s="30"/>
      <c r="S424" s="30"/>
      <c r="V424" s="118"/>
    </row>
    <row r="425" spans="4:22" ht="17.25" customHeight="1" x14ac:dyDescent="0.25">
      <c r="D425" s="30"/>
      <c r="S425" s="30"/>
      <c r="V425" s="118"/>
    </row>
    <row r="426" spans="4:22" ht="17.25" customHeight="1" x14ac:dyDescent="0.25">
      <c r="D426" s="30"/>
      <c r="S426" s="30"/>
      <c r="V426" s="118"/>
    </row>
    <row r="427" spans="4:22" ht="17.25" customHeight="1" x14ac:dyDescent="0.25">
      <c r="D427" s="30"/>
      <c r="S427" s="30"/>
      <c r="V427" s="118"/>
    </row>
    <row r="428" spans="4:22" ht="17.25" customHeight="1" x14ac:dyDescent="0.25">
      <c r="D428" s="30"/>
      <c r="S428" s="30"/>
      <c r="V428" s="118"/>
    </row>
    <row r="429" spans="4:22" ht="17.25" customHeight="1" x14ac:dyDescent="0.25">
      <c r="D429" s="30"/>
      <c r="S429" s="30"/>
      <c r="V429" s="118"/>
    </row>
    <row r="430" spans="4:22" ht="17.25" customHeight="1" x14ac:dyDescent="0.25">
      <c r="D430" s="30"/>
      <c r="S430" s="30"/>
      <c r="V430" s="118"/>
    </row>
    <row r="431" spans="4:22" ht="17.25" customHeight="1" x14ac:dyDescent="0.25">
      <c r="D431" s="30"/>
      <c r="S431" s="30"/>
      <c r="V431" s="118"/>
    </row>
    <row r="432" spans="4:22" ht="17.25" customHeight="1" x14ac:dyDescent="0.25">
      <c r="D432" s="30"/>
      <c r="S432" s="30"/>
      <c r="V432" s="118"/>
    </row>
    <row r="433" spans="4:22" ht="17.25" customHeight="1" x14ac:dyDescent="0.25">
      <c r="D433" s="30"/>
      <c r="S433" s="30"/>
      <c r="V433" s="118"/>
    </row>
    <row r="434" spans="4:22" ht="17.25" customHeight="1" x14ac:dyDescent="0.25">
      <c r="D434" s="30"/>
      <c r="S434" s="30"/>
      <c r="V434" s="118"/>
    </row>
    <row r="435" spans="4:22" ht="17.25" customHeight="1" x14ac:dyDescent="0.25">
      <c r="D435" s="30"/>
      <c r="S435" s="30"/>
      <c r="V435" s="118"/>
    </row>
    <row r="436" spans="4:22" ht="17.25" customHeight="1" x14ac:dyDescent="0.25">
      <c r="D436" s="30"/>
      <c r="S436" s="30"/>
      <c r="V436" s="118"/>
    </row>
    <row r="437" spans="4:22" ht="17.25" customHeight="1" x14ac:dyDescent="0.25">
      <c r="D437" s="30"/>
      <c r="S437" s="30"/>
      <c r="V437" s="118"/>
    </row>
    <row r="438" spans="4:22" ht="17.25" customHeight="1" x14ac:dyDescent="0.25">
      <c r="D438" s="30"/>
      <c r="S438" s="30"/>
      <c r="V438" s="118"/>
    </row>
    <row r="439" spans="4:22" ht="17.25" customHeight="1" x14ac:dyDescent="0.25">
      <c r="D439" s="30"/>
      <c r="S439" s="30"/>
      <c r="V439" s="118"/>
    </row>
    <row r="440" spans="4:22" ht="17.25" customHeight="1" x14ac:dyDescent="0.25">
      <c r="D440" s="30"/>
      <c r="S440" s="30"/>
      <c r="V440" s="118"/>
    </row>
    <row r="441" spans="4:22" ht="17.25" customHeight="1" x14ac:dyDescent="0.25">
      <c r="D441" s="30"/>
      <c r="S441" s="30"/>
      <c r="V441" s="118"/>
    </row>
    <row r="442" spans="4:22" ht="17.25" customHeight="1" x14ac:dyDescent="0.25">
      <c r="D442" s="30"/>
      <c r="S442" s="30"/>
      <c r="V442" s="118"/>
    </row>
    <row r="443" spans="4:22" ht="17.25" customHeight="1" x14ac:dyDescent="0.25">
      <c r="D443" s="30"/>
      <c r="S443" s="30"/>
      <c r="V443" s="118"/>
    </row>
    <row r="444" spans="4:22" ht="17.25" customHeight="1" x14ac:dyDescent="0.25">
      <c r="D444" s="30"/>
      <c r="S444" s="30"/>
      <c r="V444" s="118"/>
    </row>
    <row r="445" spans="4:22" ht="17.25" customHeight="1" x14ac:dyDescent="0.25">
      <c r="D445" s="30"/>
      <c r="S445" s="30"/>
      <c r="V445" s="118"/>
    </row>
    <row r="446" spans="4:22" ht="17.25" customHeight="1" x14ac:dyDescent="0.25">
      <c r="D446" s="30"/>
      <c r="S446" s="30"/>
      <c r="V446" s="118"/>
    </row>
    <row r="447" spans="4:22" ht="17.25" customHeight="1" x14ac:dyDescent="0.25">
      <c r="D447" s="30"/>
      <c r="S447" s="30"/>
      <c r="V447" s="118"/>
    </row>
    <row r="448" spans="4:22" ht="17.25" customHeight="1" x14ac:dyDescent="0.25">
      <c r="D448" s="30"/>
      <c r="S448" s="30"/>
      <c r="V448" s="118"/>
    </row>
    <row r="449" spans="4:22" ht="17.25" customHeight="1" x14ac:dyDescent="0.25">
      <c r="D449" s="30"/>
      <c r="S449" s="30"/>
      <c r="V449" s="118"/>
    </row>
    <row r="450" spans="4:22" ht="17.25" customHeight="1" x14ac:dyDescent="0.25">
      <c r="D450" s="30"/>
      <c r="S450" s="30"/>
      <c r="V450" s="118"/>
    </row>
    <row r="451" spans="4:22" ht="17.25" customHeight="1" x14ac:dyDescent="0.25">
      <c r="D451" s="30"/>
      <c r="S451" s="30"/>
      <c r="V451" s="118"/>
    </row>
    <row r="452" spans="4:22" ht="17.25" customHeight="1" x14ac:dyDescent="0.25">
      <c r="D452" s="30"/>
      <c r="S452" s="30"/>
      <c r="V452" s="118"/>
    </row>
    <row r="453" spans="4:22" ht="17.25" customHeight="1" x14ac:dyDescent="0.25">
      <c r="D453" s="30"/>
      <c r="S453" s="30"/>
      <c r="V453" s="118"/>
    </row>
    <row r="454" spans="4:22" ht="17.25" customHeight="1" x14ac:dyDescent="0.25">
      <c r="D454" s="30"/>
      <c r="S454" s="30"/>
      <c r="V454" s="118"/>
    </row>
    <row r="455" spans="4:22" ht="17.25" customHeight="1" x14ac:dyDescent="0.25">
      <c r="D455" s="30"/>
      <c r="S455" s="30"/>
      <c r="V455" s="118"/>
    </row>
    <row r="456" spans="4:22" ht="17.25" customHeight="1" x14ac:dyDescent="0.25">
      <c r="D456" s="30"/>
      <c r="S456" s="30"/>
      <c r="V456" s="118"/>
    </row>
    <row r="457" spans="4:22" ht="17.25" customHeight="1" x14ac:dyDescent="0.25">
      <c r="D457" s="30"/>
      <c r="S457" s="30"/>
      <c r="V457" s="118"/>
    </row>
    <row r="458" spans="4:22" ht="17.25" customHeight="1" x14ac:dyDescent="0.25">
      <c r="D458" s="30"/>
      <c r="S458" s="30"/>
      <c r="V458" s="118"/>
    </row>
    <row r="459" spans="4:22" ht="17.25" customHeight="1" x14ac:dyDescent="0.25">
      <c r="D459" s="30"/>
      <c r="S459" s="30"/>
      <c r="V459" s="118"/>
    </row>
    <row r="460" spans="4:22" ht="17.25" customHeight="1" x14ac:dyDescent="0.25">
      <c r="D460" s="30"/>
      <c r="S460" s="30"/>
      <c r="V460" s="118"/>
    </row>
    <row r="461" spans="4:22" ht="17.25" customHeight="1" x14ac:dyDescent="0.25">
      <c r="D461" s="30"/>
      <c r="S461" s="30"/>
      <c r="V461" s="118"/>
    </row>
    <row r="462" spans="4:22" ht="17.25" customHeight="1" x14ac:dyDescent="0.25">
      <c r="D462" s="30"/>
      <c r="S462" s="30"/>
      <c r="V462" s="118"/>
    </row>
    <row r="463" spans="4:22" ht="17.25" customHeight="1" x14ac:dyDescent="0.25">
      <c r="D463" s="30"/>
      <c r="S463" s="30"/>
      <c r="V463" s="118"/>
    </row>
    <row r="464" spans="4:22" ht="17.25" customHeight="1" x14ac:dyDescent="0.25">
      <c r="D464" s="30"/>
      <c r="S464" s="30"/>
      <c r="V464" s="118"/>
    </row>
    <row r="465" spans="4:22" ht="17.25" customHeight="1" x14ac:dyDescent="0.25">
      <c r="D465" s="30"/>
      <c r="S465" s="30"/>
      <c r="V465" s="118"/>
    </row>
    <row r="466" spans="4:22" ht="17.25" customHeight="1" x14ac:dyDescent="0.25">
      <c r="D466" s="30"/>
      <c r="S466" s="30"/>
      <c r="V466" s="118"/>
    </row>
    <row r="467" spans="4:22" ht="17.25" customHeight="1" x14ac:dyDescent="0.25">
      <c r="D467" s="30"/>
      <c r="S467" s="30"/>
      <c r="V467" s="118"/>
    </row>
    <row r="468" spans="4:22" ht="17.25" customHeight="1" x14ac:dyDescent="0.25">
      <c r="D468" s="30"/>
      <c r="S468" s="30"/>
      <c r="V468" s="118"/>
    </row>
    <row r="469" spans="4:22" ht="17.25" customHeight="1" x14ac:dyDescent="0.25">
      <c r="D469" s="30"/>
      <c r="S469" s="30"/>
      <c r="V469" s="118"/>
    </row>
    <row r="470" spans="4:22" ht="17.25" customHeight="1" x14ac:dyDescent="0.25">
      <c r="D470" s="30"/>
      <c r="S470" s="30"/>
      <c r="V470" s="118"/>
    </row>
    <row r="471" spans="4:22" ht="17.25" customHeight="1" x14ac:dyDescent="0.25">
      <c r="D471" s="30"/>
      <c r="S471" s="30"/>
      <c r="V471" s="118"/>
    </row>
    <row r="472" spans="4:22" ht="17.25" customHeight="1" x14ac:dyDescent="0.25">
      <c r="D472" s="30"/>
      <c r="S472" s="30"/>
      <c r="V472" s="118"/>
    </row>
    <row r="473" spans="4:22" ht="17.25" customHeight="1" x14ac:dyDescent="0.25">
      <c r="D473" s="30"/>
      <c r="S473" s="30"/>
      <c r="V473" s="118"/>
    </row>
    <row r="474" spans="4:22" ht="17.25" customHeight="1" x14ac:dyDescent="0.25">
      <c r="D474" s="30"/>
      <c r="S474" s="30"/>
      <c r="V474" s="118"/>
    </row>
    <row r="475" spans="4:22" ht="17.25" customHeight="1" x14ac:dyDescent="0.25">
      <c r="D475" s="30"/>
      <c r="S475" s="30"/>
      <c r="V475" s="118"/>
    </row>
    <row r="476" spans="4:22" ht="17.25" customHeight="1" x14ac:dyDescent="0.25">
      <c r="D476" s="30"/>
      <c r="S476" s="30"/>
      <c r="V476" s="118"/>
    </row>
    <row r="477" spans="4:22" ht="17.25" customHeight="1" x14ac:dyDescent="0.25">
      <c r="D477" s="30"/>
      <c r="S477" s="30"/>
      <c r="V477" s="118"/>
    </row>
    <row r="478" spans="4:22" ht="17.25" customHeight="1" x14ac:dyDescent="0.25">
      <c r="D478" s="30"/>
      <c r="S478" s="30"/>
      <c r="V478" s="118"/>
    </row>
    <row r="479" spans="4:22" ht="17.25" customHeight="1" x14ac:dyDescent="0.25">
      <c r="D479" s="30"/>
      <c r="S479" s="30"/>
      <c r="V479" s="118"/>
    </row>
    <row r="480" spans="4:22" ht="17.25" customHeight="1" x14ac:dyDescent="0.25">
      <c r="D480" s="30"/>
      <c r="S480" s="30"/>
      <c r="V480" s="118"/>
    </row>
    <row r="481" spans="4:22" ht="17.25" customHeight="1" x14ac:dyDescent="0.25">
      <c r="D481" s="30"/>
      <c r="S481" s="30"/>
      <c r="V481" s="118"/>
    </row>
    <row r="482" spans="4:22" ht="17.25" customHeight="1" x14ac:dyDescent="0.25">
      <c r="D482" s="30"/>
      <c r="S482" s="30"/>
      <c r="V482" s="118"/>
    </row>
    <row r="483" spans="4:22" ht="17.25" customHeight="1" x14ac:dyDescent="0.25">
      <c r="D483" s="30"/>
      <c r="S483" s="30"/>
      <c r="V483" s="118"/>
    </row>
    <row r="484" spans="4:22" ht="17.25" customHeight="1" x14ac:dyDescent="0.25">
      <c r="D484" s="30"/>
      <c r="S484" s="30"/>
      <c r="V484" s="118"/>
    </row>
    <row r="485" spans="4:22" ht="17.25" customHeight="1" x14ac:dyDescent="0.25">
      <c r="D485" s="30"/>
      <c r="S485" s="30"/>
      <c r="V485" s="118"/>
    </row>
    <row r="486" spans="4:22" ht="17.25" customHeight="1" x14ac:dyDescent="0.25">
      <c r="D486" s="30"/>
      <c r="S486" s="30"/>
      <c r="V486" s="118"/>
    </row>
    <row r="487" spans="4:22" ht="17.25" customHeight="1" x14ac:dyDescent="0.25">
      <c r="D487" s="30"/>
      <c r="S487" s="30"/>
      <c r="V487" s="118"/>
    </row>
    <row r="488" spans="4:22" ht="17.25" customHeight="1" x14ac:dyDescent="0.25">
      <c r="D488" s="30"/>
      <c r="S488" s="30"/>
      <c r="V488" s="118"/>
    </row>
    <row r="489" spans="4:22" ht="17.25" customHeight="1" x14ac:dyDescent="0.25">
      <c r="D489" s="30"/>
      <c r="S489" s="30"/>
      <c r="V489" s="118"/>
    </row>
    <row r="490" spans="4:22" ht="17.25" customHeight="1" x14ac:dyDescent="0.25">
      <c r="D490" s="30"/>
      <c r="S490" s="30"/>
      <c r="V490" s="118"/>
    </row>
    <row r="491" spans="4:22" ht="17.25" customHeight="1" x14ac:dyDescent="0.25">
      <c r="D491" s="30"/>
      <c r="S491" s="30"/>
      <c r="V491" s="118"/>
    </row>
    <row r="492" spans="4:22" ht="17.25" customHeight="1" x14ac:dyDescent="0.25">
      <c r="D492" s="30"/>
      <c r="S492" s="30"/>
      <c r="V492" s="118"/>
    </row>
    <row r="493" spans="4:22" ht="17.25" customHeight="1" x14ac:dyDescent="0.25">
      <c r="D493" s="30"/>
      <c r="S493" s="30"/>
      <c r="V493" s="118"/>
    </row>
    <row r="494" spans="4:22" ht="17.25" customHeight="1" x14ac:dyDescent="0.25">
      <c r="D494" s="30"/>
      <c r="S494" s="30"/>
      <c r="V494" s="118"/>
    </row>
    <row r="495" spans="4:22" ht="17.25" customHeight="1" x14ac:dyDescent="0.25">
      <c r="D495" s="30"/>
      <c r="S495" s="30"/>
      <c r="V495" s="118"/>
    </row>
    <row r="496" spans="4:22" ht="17.25" customHeight="1" x14ac:dyDescent="0.25">
      <c r="D496" s="30"/>
      <c r="S496" s="30"/>
      <c r="V496" s="118"/>
    </row>
    <row r="497" spans="4:22" ht="17.25" customHeight="1" x14ac:dyDescent="0.25">
      <c r="D497" s="30"/>
      <c r="S497" s="30"/>
      <c r="V497" s="118"/>
    </row>
    <row r="498" spans="4:22" ht="17.25" customHeight="1" x14ac:dyDescent="0.25">
      <c r="D498" s="30"/>
      <c r="S498" s="30"/>
      <c r="V498" s="118"/>
    </row>
    <row r="499" spans="4:22" ht="17.25" customHeight="1" x14ac:dyDescent="0.25">
      <c r="D499" s="30"/>
      <c r="S499" s="30"/>
      <c r="V499" s="118"/>
    </row>
    <row r="500" spans="4:22" ht="17.25" customHeight="1" x14ac:dyDescent="0.25">
      <c r="D500" s="30"/>
      <c r="S500" s="30"/>
      <c r="V500" s="118"/>
    </row>
    <row r="501" spans="4:22" ht="17.25" customHeight="1" x14ac:dyDescent="0.25">
      <c r="D501" s="30"/>
      <c r="S501" s="30"/>
      <c r="V501" s="118"/>
    </row>
    <row r="502" spans="4:22" ht="17.25" customHeight="1" x14ac:dyDescent="0.25">
      <c r="D502" s="30"/>
      <c r="S502" s="30"/>
      <c r="V502" s="118"/>
    </row>
    <row r="503" spans="4:22" ht="17.25" customHeight="1" x14ac:dyDescent="0.25">
      <c r="D503" s="30"/>
      <c r="S503" s="30"/>
      <c r="V503" s="118"/>
    </row>
    <row r="504" spans="4:22" ht="17.25" customHeight="1" x14ac:dyDescent="0.25">
      <c r="D504" s="30"/>
      <c r="S504" s="30"/>
      <c r="V504" s="118"/>
    </row>
    <row r="505" spans="4:22" ht="17.25" customHeight="1" x14ac:dyDescent="0.25">
      <c r="D505" s="30"/>
      <c r="S505" s="30"/>
      <c r="V505" s="118"/>
    </row>
    <row r="506" spans="4:22" ht="17.25" customHeight="1" x14ac:dyDescent="0.25">
      <c r="D506" s="30"/>
      <c r="S506" s="30"/>
      <c r="V506" s="118"/>
    </row>
    <row r="507" spans="4:22" ht="17.25" customHeight="1" x14ac:dyDescent="0.25">
      <c r="D507" s="30"/>
      <c r="S507" s="30"/>
      <c r="V507" s="118"/>
    </row>
    <row r="508" spans="4:22" ht="17.25" customHeight="1" x14ac:dyDescent="0.25">
      <c r="D508" s="30"/>
      <c r="S508" s="30"/>
      <c r="V508" s="118"/>
    </row>
    <row r="509" spans="4:22" ht="17.25" customHeight="1" x14ac:dyDescent="0.25">
      <c r="D509" s="30"/>
      <c r="S509" s="30"/>
      <c r="V509" s="118"/>
    </row>
    <row r="510" spans="4:22" ht="17.25" customHeight="1" x14ac:dyDescent="0.25">
      <c r="D510" s="30"/>
      <c r="S510" s="30"/>
      <c r="V510" s="118"/>
    </row>
    <row r="511" spans="4:22" ht="17.25" customHeight="1" x14ac:dyDescent="0.25">
      <c r="D511" s="30"/>
      <c r="S511" s="30"/>
      <c r="V511" s="118"/>
    </row>
    <row r="512" spans="4:22" ht="17.25" customHeight="1" x14ac:dyDescent="0.25">
      <c r="D512" s="30"/>
      <c r="S512" s="30"/>
      <c r="V512" s="118"/>
    </row>
    <row r="513" spans="4:22" ht="17.25" customHeight="1" x14ac:dyDescent="0.25">
      <c r="D513" s="30"/>
      <c r="S513" s="30"/>
      <c r="V513" s="118"/>
    </row>
    <row r="514" spans="4:22" ht="17.25" customHeight="1" x14ac:dyDescent="0.25">
      <c r="D514" s="30"/>
      <c r="S514" s="30"/>
      <c r="V514" s="118"/>
    </row>
    <row r="515" spans="4:22" ht="17.25" customHeight="1" x14ac:dyDescent="0.25">
      <c r="D515" s="30"/>
      <c r="S515" s="30"/>
      <c r="V515" s="118"/>
    </row>
    <row r="516" spans="4:22" ht="17.25" customHeight="1" x14ac:dyDescent="0.25">
      <c r="D516" s="30"/>
      <c r="S516" s="30"/>
      <c r="V516" s="118"/>
    </row>
    <row r="517" spans="4:22" ht="17.25" customHeight="1" x14ac:dyDescent="0.25">
      <c r="D517" s="30"/>
      <c r="S517" s="30"/>
      <c r="V517" s="118"/>
    </row>
    <row r="518" spans="4:22" ht="17.25" customHeight="1" x14ac:dyDescent="0.25">
      <c r="D518" s="30"/>
      <c r="S518" s="30"/>
      <c r="V518" s="118"/>
    </row>
    <row r="519" spans="4:22" ht="17.25" customHeight="1" x14ac:dyDescent="0.25">
      <c r="D519" s="30"/>
      <c r="S519" s="30"/>
      <c r="V519" s="118"/>
    </row>
    <row r="520" spans="4:22" ht="17.25" customHeight="1" x14ac:dyDescent="0.25">
      <c r="D520" s="30"/>
      <c r="S520" s="30"/>
      <c r="V520" s="118"/>
    </row>
    <row r="521" spans="4:22" ht="17.25" customHeight="1" x14ac:dyDescent="0.25">
      <c r="D521" s="30"/>
      <c r="S521" s="30"/>
      <c r="V521" s="118"/>
    </row>
    <row r="522" spans="4:22" ht="17.25" customHeight="1" x14ac:dyDescent="0.25">
      <c r="D522" s="30"/>
      <c r="S522" s="30"/>
      <c r="V522" s="118"/>
    </row>
    <row r="523" spans="4:22" ht="17.25" customHeight="1" x14ac:dyDescent="0.25">
      <c r="D523" s="30"/>
      <c r="S523" s="30"/>
      <c r="V523" s="118"/>
    </row>
    <row r="524" spans="4:22" ht="17.25" customHeight="1" x14ac:dyDescent="0.25">
      <c r="D524" s="30"/>
      <c r="S524" s="30"/>
      <c r="V524" s="118"/>
    </row>
    <row r="525" spans="4:22" ht="17.25" customHeight="1" x14ac:dyDescent="0.25">
      <c r="D525" s="30"/>
      <c r="S525" s="30"/>
      <c r="V525" s="118"/>
    </row>
    <row r="526" spans="4:22" ht="17.25" customHeight="1" x14ac:dyDescent="0.25">
      <c r="D526" s="30"/>
      <c r="S526" s="30"/>
      <c r="V526" s="118"/>
    </row>
    <row r="527" spans="4:22" ht="17.25" customHeight="1" x14ac:dyDescent="0.25">
      <c r="D527" s="30"/>
      <c r="S527" s="30"/>
      <c r="V527" s="118"/>
    </row>
    <row r="528" spans="4:22" ht="17.25" customHeight="1" x14ac:dyDescent="0.25">
      <c r="D528" s="30"/>
      <c r="S528" s="30"/>
      <c r="V528" s="118"/>
    </row>
    <row r="529" spans="4:22" ht="17.25" customHeight="1" x14ac:dyDescent="0.25">
      <c r="D529" s="30"/>
      <c r="S529" s="30"/>
      <c r="V529" s="118"/>
    </row>
    <row r="530" spans="4:22" ht="17.25" customHeight="1" x14ac:dyDescent="0.25">
      <c r="D530" s="30"/>
      <c r="S530" s="30"/>
      <c r="V530" s="118"/>
    </row>
    <row r="531" spans="4:22" ht="17.25" customHeight="1" x14ac:dyDescent="0.25">
      <c r="D531" s="30"/>
      <c r="S531" s="30"/>
      <c r="V531" s="118"/>
    </row>
    <row r="532" spans="4:22" ht="17.25" customHeight="1" x14ac:dyDescent="0.25">
      <c r="D532" s="30"/>
      <c r="S532" s="30"/>
      <c r="V532" s="118"/>
    </row>
    <row r="533" spans="4:22" ht="17.25" customHeight="1" x14ac:dyDescent="0.25">
      <c r="D533" s="30"/>
      <c r="S533" s="30"/>
      <c r="V533" s="118"/>
    </row>
    <row r="534" spans="4:22" ht="17.25" customHeight="1" x14ac:dyDescent="0.25">
      <c r="D534" s="30"/>
      <c r="S534" s="30"/>
      <c r="V534" s="118"/>
    </row>
    <row r="535" spans="4:22" ht="17.25" customHeight="1" x14ac:dyDescent="0.25">
      <c r="D535" s="30"/>
      <c r="S535" s="30"/>
      <c r="V535" s="118"/>
    </row>
    <row r="536" spans="4:22" ht="17.25" customHeight="1" x14ac:dyDescent="0.25">
      <c r="D536" s="30"/>
      <c r="S536" s="30"/>
      <c r="V536" s="118"/>
    </row>
    <row r="537" spans="4:22" ht="17.25" customHeight="1" x14ac:dyDescent="0.25">
      <c r="D537" s="30"/>
      <c r="S537" s="30"/>
      <c r="V537" s="118"/>
    </row>
    <row r="538" spans="4:22" ht="17.25" customHeight="1" x14ac:dyDescent="0.25">
      <c r="D538" s="30"/>
      <c r="S538" s="30"/>
      <c r="V538" s="118"/>
    </row>
    <row r="539" spans="4:22" ht="17.25" customHeight="1" x14ac:dyDescent="0.25">
      <c r="D539" s="30"/>
      <c r="S539" s="30"/>
      <c r="V539" s="118"/>
    </row>
    <row r="540" spans="4:22" ht="17.25" customHeight="1" x14ac:dyDescent="0.25">
      <c r="D540" s="30"/>
      <c r="S540" s="30"/>
      <c r="V540" s="118"/>
    </row>
    <row r="541" spans="4:22" ht="17.25" customHeight="1" x14ac:dyDescent="0.25">
      <c r="D541" s="30"/>
      <c r="S541" s="30"/>
      <c r="V541" s="118"/>
    </row>
    <row r="542" spans="4:22" ht="17.25" customHeight="1" x14ac:dyDescent="0.25">
      <c r="D542" s="30"/>
      <c r="S542" s="30"/>
      <c r="V542" s="118"/>
    </row>
    <row r="543" spans="4:22" ht="17.25" customHeight="1" x14ac:dyDescent="0.25">
      <c r="D543" s="30"/>
      <c r="S543" s="30"/>
      <c r="V543" s="118"/>
    </row>
    <row r="544" spans="4:22" ht="17.25" customHeight="1" x14ac:dyDescent="0.25">
      <c r="D544" s="30"/>
      <c r="S544" s="30"/>
      <c r="V544" s="118"/>
    </row>
    <row r="545" spans="4:22" ht="17.25" customHeight="1" x14ac:dyDescent="0.25">
      <c r="D545" s="30"/>
      <c r="S545" s="30"/>
      <c r="V545" s="118"/>
    </row>
    <row r="546" spans="4:22" ht="17.25" customHeight="1" x14ac:dyDescent="0.25">
      <c r="D546" s="30"/>
      <c r="S546" s="30"/>
      <c r="V546" s="118"/>
    </row>
    <row r="547" spans="4:22" ht="17.25" customHeight="1" x14ac:dyDescent="0.25">
      <c r="D547" s="30"/>
      <c r="S547" s="30"/>
      <c r="V547" s="118"/>
    </row>
    <row r="548" spans="4:22" ht="17.25" customHeight="1" x14ac:dyDescent="0.25">
      <c r="D548" s="30"/>
      <c r="S548" s="30"/>
      <c r="V548" s="118"/>
    </row>
    <row r="549" spans="4:22" ht="17.25" customHeight="1" x14ac:dyDescent="0.25">
      <c r="D549" s="30"/>
      <c r="S549" s="30"/>
      <c r="V549" s="118"/>
    </row>
    <row r="550" spans="4:22" ht="17.25" customHeight="1" x14ac:dyDescent="0.25">
      <c r="D550" s="30"/>
      <c r="S550" s="30"/>
      <c r="V550" s="118"/>
    </row>
    <row r="551" spans="4:22" ht="17.25" customHeight="1" x14ac:dyDescent="0.25">
      <c r="D551" s="30"/>
      <c r="S551" s="30"/>
      <c r="V551" s="118"/>
    </row>
    <row r="552" spans="4:22" ht="17.25" customHeight="1" x14ac:dyDescent="0.25">
      <c r="D552" s="30"/>
      <c r="S552" s="30"/>
      <c r="V552" s="118"/>
    </row>
    <row r="553" spans="4:22" ht="17.25" customHeight="1" x14ac:dyDescent="0.25">
      <c r="D553" s="30"/>
      <c r="S553" s="30"/>
      <c r="V553" s="118"/>
    </row>
    <row r="554" spans="4:22" ht="17.25" customHeight="1" x14ac:dyDescent="0.25">
      <c r="D554" s="30"/>
      <c r="S554" s="30"/>
      <c r="V554" s="118"/>
    </row>
    <row r="555" spans="4:22" ht="17.25" customHeight="1" x14ac:dyDescent="0.25">
      <c r="D555" s="30"/>
      <c r="S555" s="30"/>
      <c r="V555" s="118"/>
    </row>
    <row r="556" spans="4:22" ht="17.25" customHeight="1" x14ac:dyDescent="0.25">
      <c r="D556" s="30"/>
      <c r="S556" s="30"/>
      <c r="V556" s="118"/>
    </row>
    <row r="557" spans="4:22" ht="17.25" customHeight="1" x14ac:dyDescent="0.25">
      <c r="D557" s="30"/>
      <c r="S557" s="30"/>
      <c r="V557" s="118"/>
    </row>
    <row r="558" spans="4:22" ht="17.25" customHeight="1" x14ac:dyDescent="0.25">
      <c r="D558" s="30"/>
      <c r="S558" s="30"/>
      <c r="V558" s="118"/>
    </row>
    <row r="559" spans="4:22" ht="17.25" customHeight="1" x14ac:dyDescent="0.25">
      <c r="D559" s="30"/>
      <c r="S559" s="30"/>
      <c r="V559" s="118"/>
    </row>
    <row r="560" spans="4:22" ht="17.25" customHeight="1" x14ac:dyDescent="0.25">
      <c r="D560" s="30"/>
      <c r="S560" s="30"/>
      <c r="V560" s="118"/>
    </row>
    <row r="561" spans="4:22" ht="17.25" customHeight="1" x14ac:dyDescent="0.25">
      <c r="D561" s="30"/>
      <c r="S561" s="30"/>
      <c r="V561" s="118"/>
    </row>
    <row r="562" spans="4:22" ht="17.25" customHeight="1" x14ac:dyDescent="0.25">
      <c r="D562" s="30"/>
      <c r="S562" s="30"/>
      <c r="V562" s="118"/>
    </row>
    <row r="563" spans="4:22" ht="17.25" customHeight="1" x14ac:dyDescent="0.25">
      <c r="D563" s="30"/>
      <c r="S563" s="30"/>
      <c r="V563" s="118"/>
    </row>
    <row r="564" spans="4:22" ht="17.25" customHeight="1" x14ac:dyDescent="0.25">
      <c r="D564" s="30"/>
      <c r="S564" s="30"/>
      <c r="V564" s="118"/>
    </row>
    <row r="565" spans="4:22" ht="17.25" customHeight="1" x14ac:dyDescent="0.25">
      <c r="D565" s="30"/>
      <c r="S565" s="30"/>
      <c r="V565" s="118"/>
    </row>
    <row r="566" spans="4:22" ht="17.25" customHeight="1" x14ac:dyDescent="0.25">
      <c r="D566" s="30"/>
      <c r="S566" s="30"/>
      <c r="V566" s="118"/>
    </row>
    <row r="567" spans="4:22" ht="17.25" customHeight="1" x14ac:dyDescent="0.25">
      <c r="D567" s="30"/>
      <c r="S567" s="30"/>
      <c r="V567" s="118"/>
    </row>
    <row r="568" spans="4:22" ht="17.25" customHeight="1" x14ac:dyDescent="0.25">
      <c r="D568" s="30"/>
      <c r="S568" s="30"/>
      <c r="V568" s="118"/>
    </row>
    <row r="569" spans="4:22" ht="17.25" customHeight="1" x14ac:dyDescent="0.25">
      <c r="D569" s="30"/>
      <c r="S569" s="30"/>
      <c r="V569" s="118"/>
    </row>
    <row r="570" spans="4:22" ht="17.25" customHeight="1" x14ac:dyDescent="0.25">
      <c r="D570" s="30"/>
      <c r="S570" s="30"/>
      <c r="V570" s="118"/>
    </row>
    <row r="571" spans="4:22" ht="17.25" customHeight="1" x14ac:dyDescent="0.25">
      <c r="D571" s="30"/>
      <c r="S571" s="30"/>
      <c r="V571" s="118"/>
    </row>
    <row r="572" spans="4:22" ht="17.25" customHeight="1" x14ac:dyDescent="0.25">
      <c r="D572" s="30"/>
      <c r="S572" s="30"/>
      <c r="V572" s="118"/>
    </row>
    <row r="573" spans="4:22" ht="17.25" customHeight="1" x14ac:dyDescent="0.25">
      <c r="D573" s="30"/>
      <c r="S573" s="30"/>
      <c r="V573" s="118"/>
    </row>
    <row r="574" spans="4:22" ht="17.25" customHeight="1" x14ac:dyDescent="0.25">
      <c r="D574" s="30"/>
      <c r="S574" s="30"/>
      <c r="V574" s="118"/>
    </row>
    <row r="575" spans="4:22" ht="17.25" customHeight="1" x14ac:dyDescent="0.25">
      <c r="D575" s="30"/>
      <c r="S575" s="30"/>
      <c r="V575" s="118"/>
    </row>
    <row r="576" spans="4:22" ht="17.25" customHeight="1" x14ac:dyDescent="0.25">
      <c r="D576" s="30"/>
      <c r="S576" s="30"/>
      <c r="V576" s="118"/>
    </row>
    <row r="577" spans="4:22" ht="17.25" customHeight="1" x14ac:dyDescent="0.25">
      <c r="D577" s="30"/>
      <c r="S577" s="30"/>
      <c r="V577" s="118"/>
    </row>
    <row r="578" spans="4:22" ht="17.25" customHeight="1" x14ac:dyDescent="0.25">
      <c r="D578" s="30"/>
      <c r="S578" s="30"/>
      <c r="V578" s="118"/>
    </row>
    <row r="579" spans="4:22" ht="17.25" customHeight="1" x14ac:dyDescent="0.25">
      <c r="D579" s="30"/>
      <c r="S579" s="30"/>
      <c r="V579" s="118"/>
    </row>
    <row r="580" spans="4:22" ht="17.25" customHeight="1" x14ac:dyDescent="0.25">
      <c r="D580" s="30"/>
      <c r="S580" s="30"/>
      <c r="V580" s="118"/>
    </row>
    <row r="581" spans="4:22" ht="17.25" customHeight="1" x14ac:dyDescent="0.25">
      <c r="D581" s="30"/>
      <c r="S581" s="30"/>
      <c r="V581" s="118"/>
    </row>
    <row r="582" spans="4:22" ht="17.25" customHeight="1" x14ac:dyDescent="0.25">
      <c r="D582" s="30"/>
      <c r="S582" s="30"/>
      <c r="V582" s="118"/>
    </row>
    <row r="583" spans="4:22" ht="17.25" customHeight="1" x14ac:dyDescent="0.25">
      <c r="D583" s="30"/>
      <c r="S583" s="30"/>
      <c r="V583" s="118"/>
    </row>
    <row r="584" spans="4:22" ht="17.25" customHeight="1" x14ac:dyDescent="0.25">
      <c r="D584" s="30"/>
      <c r="S584" s="30"/>
      <c r="V584" s="118"/>
    </row>
    <row r="585" spans="4:22" ht="17.25" customHeight="1" x14ac:dyDescent="0.25">
      <c r="D585" s="30"/>
      <c r="S585" s="30"/>
      <c r="V585" s="118"/>
    </row>
    <row r="586" spans="4:22" ht="17.25" customHeight="1" x14ac:dyDescent="0.25">
      <c r="D586" s="30"/>
      <c r="S586" s="30"/>
      <c r="V586" s="118"/>
    </row>
    <row r="587" spans="4:22" ht="17.25" customHeight="1" x14ac:dyDescent="0.25">
      <c r="D587" s="30"/>
      <c r="S587" s="30"/>
      <c r="V587" s="118"/>
    </row>
    <row r="588" spans="4:22" ht="17.25" customHeight="1" x14ac:dyDescent="0.25">
      <c r="D588" s="30"/>
      <c r="S588" s="30"/>
      <c r="V588" s="118"/>
    </row>
    <row r="589" spans="4:22" ht="17.25" customHeight="1" x14ac:dyDescent="0.25">
      <c r="D589" s="30"/>
      <c r="S589" s="30"/>
      <c r="V589" s="118"/>
    </row>
    <row r="590" spans="4:22" ht="17.25" customHeight="1" x14ac:dyDescent="0.25">
      <c r="D590" s="30"/>
      <c r="S590" s="30"/>
      <c r="V590" s="118"/>
    </row>
    <row r="591" spans="4:22" ht="17.25" customHeight="1" x14ac:dyDescent="0.25">
      <c r="D591" s="30"/>
      <c r="S591" s="30"/>
      <c r="V591" s="118"/>
    </row>
    <row r="592" spans="4:22" ht="17.25" customHeight="1" x14ac:dyDescent="0.25">
      <c r="D592" s="30"/>
      <c r="S592" s="30"/>
      <c r="V592" s="118"/>
    </row>
    <row r="593" spans="4:22" ht="17.25" customHeight="1" x14ac:dyDescent="0.25">
      <c r="D593" s="30"/>
      <c r="S593" s="30"/>
      <c r="V593" s="118"/>
    </row>
    <row r="594" spans="4:22" ht="17.25" customHeight="1" x14ac:dyDescent="0.25">
      <c r="D594" s="30"/>
      <c r="S594" s="30"/>
      <c r="V594" s="118"/>
    </row>
    <row r="595" spans="4:22" ht="17.25" customHeight="1" x14ac:dyDescent="0.25">
      <c r="D595" s="30"/>
      <c r="S595" s="30"/>
      <c r="V595" s="118"/>
    </row>
    <row r="596" spans="4:22" ht="17.25" customHeight="1" x14ac:dyDescent="0.25">
      <c r="D596" s="30"/>
      <c r="S596" s="30"/>
      <c r="V596" s="118"/>
    </row>
    <row r="597" spans="4:22" ht="17.25" customHeight="1" x14ac:dyDescent="0.25">
      <c r="D597" s="30"/>
      <c r="S597" s="30"/>
      <c r="V597" s="118"/>
    </row>
    <row r="598" spans="4:22" ht="17.25" customHeight="1" x14ac:dyDescent="0.25">
      <c r="D598" s="30"/>
      <c r="S598" s="30"/>
      <c r="V598" s="118"/>
    </row>
    <row r="599" spans="4:22" ht="17.25" customHeight="1" x14ac:dyDescent="0.25">
      <c r="D599" s="30"/>
      <c r="S599" s="30"/>
      <c r="V599" s="118"/>
    </row>
    <row r="600" spans="4:22" ht="17.25" customHeight="1" x14ac:dyDescent="0.25">
      <c r="D600" s="30"/>
      <c r="S600" s="30"/>
      <c r="V600" s="118"/>
    </row>
    <row r="601" spans="4:22" ht="17.25" customHeight="1" x14ac:dyDescent="0.25">
      <c r="D601" s="30"/>
      <c r="S601" s="30"/>
      <c r="V601" s="118"/>
    </row>
    <row r="602" spans="4:22" ht="17.25" customHeight="1" x14ac:dyDescent="0.25">
      <c r="D602" s="30"/>
      <c r="S602" s="30"/>
      <c r="V602" s="118"/>
    </row>
    <row r="603" spans="4:22" ht="17.25" customHeight="1" x14ac:dyDescent="0.25">
      <c r="D603" s="30"/>
      <c r="S603" s="30"/>
      <c r="V603" s="118"/>
    </row>
    <row r="604" spans="4:22" ht="17.25" customHeight="1" x14ac:dyDescent="0.25">
      <c r="D604" s="30"/>
      <c r="S604" s="30"/>
      <c r="V604" s="118"/>
    </row>
    <row r="605" spans="4:22" ht="17.25" customHeight="1" x14ac:dyDescent="0.25">
      <c r="D605" s="30"/>
      <c r="S605" s="30"/>
      <c r="V605" s="118"/>
    </row>
    <row r="606" spans="4:22" ht="17.25" customHeight="1" x14ac:dyDescent="0.25">
      <c r="D606" s="30"/>
      <c r="S606" s="30"/>
      <c r="V606" s="118"/>
    </row>
    <row r="607" spans="4:22" ht="17.25" customHeight="1" x14ac:dyDescent="0.25">
      <c r="D607" s="30"/>
      <c r="S607" s="30"/>
      <c r="V607" s="118"/>
    </row>
    <row r="608" spans="4:22" ht="17.25" customHeight="1" x14ac:dyDescent="0.25">
      <c r="D608" s="30"/>
      <c r="S608" s="30"/>
      <c r="V608" s="118"/>
    </row>
    <row r="609" spans="4:22" ht="17.25" customHeight="1" x14ac:dyDescent="0.25">
      <c r="D609" s="30"/>
      <c r="S609" s="30"/>
      <c r="V609" s="118"/>
    </row>
    <row r="610" spans="4:22" ht="17.25" customHeight="1" x14ac:dyDescent="0.25">
      <c r="D610" s="30"/>
      <c r="S610" s="30"/>
      <c r="V610" s="118"/>
    </row>
    <row r="611" spans="4:22" ht="17.25" customHeight="1" x14ac:dyDescent="0.25">
      <c r="D611" s="30"/>
      <c r="S611" s="30"/>
      <c r="V611" s="118"/>
    </row>
    <row r="612" spans="4:22" ht="17.25" customHeight="1" x14ac:dyDescent="0.25">
      <c r="D612" s="30"/>
      <c r="S612" s="30"/>
      <c r="V612" s="118"/>
    </row>
    <row r="613" spans="4:22" ht="17.25" customHeight="1" x14ac:dyDescent="0.25">
      <c r="D613" s="30"/>
      <c r="S613" s="30"/>
      <c r="V613" s="118"/>
    </row>
    <row r="614" spans="4:22" ht="17.25" customHeight="1" x14ac:dyDescent="0.25">
      <c r="D614" s="30"/>
      <c r="S614" s="30"/>
      <c r="V614" s="118"/>
    </row>
    <row r="615" spans="4:22" ht="17.25" customHeight="1" x14ac:dyDescent="0.25">
      <c r="D615" s="30"/>
      <c r="S615" s="30"/>
      <c r="V615" s="118"/>
    </row>
    <row r="616" spans="4:22" ht="17.25" customHeight="1" x14ac:dyDescent="0.25">
      <c r="D616" s="30"/>
      <c r="S616" s="30"/>
      <c r="V616" s="118"/>
    </row>
    <row r="617" spans="4:22" ht="17.25" customHeight="1" x14ac:dyDescent="0.25">
      <c r="D617" s="30"/>
      <c r="S617" s="30"/>
      <c r="V617" s="118"/>
    </row>
    <row r="618" spans="4:22" ht="17.25" customHeight="1" x14ac:dyDescent="0.25">
      <c r="D618" s="30"/>
      <c r="S618" s="30"/>
      <c r="V618" s="118"/>
    </row>
    <row r="619" spans="4:22" ht="17.25" customHeight="1" x14ac:dyDescent="0.25">
      <c r="D619" s="30"/>
      <c r="S619" s="30"/>
      <c r="V619" s="118"/>
    </row>
    <row r="620" spans="4:22" ht="17.25" customHeight="1" x14ac:dyDescent="0.25">
      <c r="D620" s="30"/>
      <c r="S620" s="30"/>
      <c r="V620" s="118"/>
    </row>
    <row r="621" spans="4:22" ht="17.25" customHeight="1" x14ac:dyDescent="0.25">
      <c r="D621" s="30"/>
      <c r="S621" s="30"/>
      <c r="V621" s="118"/>
    </row>
    <row r="622" spans="4:22" ht="17.25" customHeight="1" x14ac:dyDescent="0.25">
      <c r="D622" s="30"/>
      <c r="S622" s="30"/>
      <c r="V622" s="118"/>
    </row>
    <row r="623" spans="4:22" ht="17.25" customHeight="1" x14ac:dyDescent="0.25">
      <c r="D623" s="30"/>
      <c r="S623" s="30"/>
      <c r="V623" s="118"/>
    </row>
    <row r="624" spans="4:22" ht="17.25" customHeight="1" x14ac:dyDescent="0.25">
      <c r="D624" s="30"/>
      <c r="S624" s="30"/>
      <c r="V624" s="118"/>
    </row>
    <row r="625" spans="4:22" ht="17.25" customHeight="1" x14ac:dyDescent="0.25">
      <c r="D625" s="30"/>
      <c r="S625" s="30"/>
      <c r="V625" s="118"/>
    </row>
    <row r="626" spans="4:22" ht="17.25" customHeight="1" x14ac:dyDescent="0.25">
      <c r="D626" s="30"/>
      <c r="S626" s="30"/>
      <c r="V626" s="118"/>
    </row>
    <row r="627" spans="4:22" ht="17.25" customHeight="1" x14ac:dyDescent="0.25">
      <c r="D627" s="30"/>
      <c r="S627" s="30"/>
      <c r="V627" s="118"/>
    </row>
    <row r="628" spans="4:22" ht="17.25" customHeight="1" x14ac:dyDescent="0.25">
      <c r="D628" s="30"/>
      <c r="S628" s="30"/>
      <c r="V628" s="118"/>
    </row>
    <row r="629" spans="4:22" ht="17.25" customHeight="1" x14ac:dyDescent="0.25">
      <c r="D629" s="30"/>
      <c r="S629" s="30"/>
      <c r="V629" s="118"/>
    </row>
    <row r="630" spans="4:22" ht="17.25" customHeight="1" x14ac:dyDescent="0.25">
      <c r="D630" s="30"/>
      <c r="S630" s="30"/>
      <c r="V630" s="118"/>
    </row>
    <row r="631" spans="4:22" ht="17.25" customHeight="1" x14ac:dyDescent="0.25">
      <c r="D631" s="30"/>
      <c r="S631" s="30"/>
      <c r="V631" s="118"/>
    </row>
    <row r="632" spans="4:22" ht="17.25" customHeight="1" x14ac:dyDescent="0.25">
      <c r="D632" s="30"/>
      <c r="S632" s="30"/>
      <c r="V632" s="118"/>
    </row>
    <row r="633" spans="4:22" ht="17.25" customHeight="1" x14ac:dyDescent="0.25">
      <c r="D633" s="30"/>
      <c r="S633" s="30"/>
      <c r="V633" s="118"/>
    </row>
    <row r="634" spans="4:22" ht="17.25" customHeight="1" x14ac:dyDescent="0.25">
      <c r="D634" s="30"/>
      <c r="S634" s="30"/>
      <c r="V634" s="118"/>
    </row>
    <row r="635" spans="4:22" ht="17.25" customHeight="1" x14ac:dyDescent="0.25">
      <c r="D635" s="30"/>
      <c r="S635" s="30"/>
      <c r="V635" s="118"/>
    </row>
    <row r="636" spans="4:22" ht="17.25" customHeight="1" x14ac:dyDescent="0.25">
      <c r="D636" s="30"/>
      <c r="S636" s="30"/>
      <c r="V636" s="118"/>
    </row>
    <row r="637" spans="4:22" ht="17.25" customHeight="1" x14ac:dyDescent="0.25">
      <c r="D637" s="30"/>
      <c r="S637" s="30"/>
      <c r="V637" s="118"/>
    </row>
    <row r="638" spans="4:22" ht="17.25" customHeight="1" x14ac:dyDescent="0.25">
      <c r="D638" s="30"/>
      <c r="S638" s="30"/>
      <c r="V638" s="118"/>
    </row>
    <row r="639" spans="4:22" ht="17.25" customHeight="1" x14ac:dyDescent="0.25">
      <c r="D639" s="30"/>
      <c r="S639" s="30"/>
      <c r="V639" s="118"/>
    </row>
    <row r="640" spans="4:22" ht="17.25" customHeight="1" x14ac:dyDescent="0.25">
      <c r="D640" s="30"/>
      <c r="S640" s="30"/>
      <c r="V640" s="118"/>
    </row>
    <row r="641" spans="4:22" ht="17.25" customHeight="1" x14ac:dyDescent="0.25">
      <c r="D641" s="30"/>
      <c r="S641" s="30"/>
      <c r="V641" s="118"/>
    </row>
    <row r="642" spans="4:22" ht="17.25" customHeight="1" x14ac:dyDescent="0.25">
      <c r="D642" s="30"/>
      <c r="S642" s="30"/>
      <c r="V642" s="118"/>
    </row>
    <row r="643" spans="4:22" ht="17.25" customHeight="1" x14ac:dyDescent="0.25">
      <c r="D643" s="30"/>
      <c r="S643" s="30"/>
      <c r="V643" s="118"/>
    </row>
    <row r="644" spans="4:22" ht="17.25" customHeight="1" x14ac:dyDescent="0.25">
      <c r="D644" s="30"/>
      <c r="S644" s="30"/>
      <c r="V644" s="118"/>
    </row>
    <row r="645" spans="4:22" ht="17.25" customHeight="1" x14ac:dyDescent="0.25">
      <c r="D645" s="30"/>
      <c r="S645" s="30"/>
      <c r="V645" s="118"/>
    </row>
    <row r="646" spans="4:22" ht="17.25" customHeight="1" x14ac:dyDescent="0.25">
      <c r="D646" s="30"/>
      <c r="S646" s="30"/>
      <c r="V646" s="118"/>
    </row>
    <row r="647" spans="4:22" ht="17.25" customHeight="1" x14ac:dyDescent="0.25">
      <c r="D647" s="30"/>
      <c r="S647" s="30"/>
      <c r="V647" s="118"/>
    </row>
    <row r="648" spans="4:22" ht="17.25" customHeight="1" x14ac:dyDescent="0.25">
      <c r="D648" s="30"/>
      <c r="S648" s="30"/>
      <c r="V648" s="118"/>
    </row>
    <row r="649" spans="4:22" ht="17.25" customHeight="1" x14ac:dyDescent="0.25">
      <c r="D649" s="30"/>
      <c r="S649" s="30"/>
      <c r="V649" s="118"/>
    </row>
    <row r="650" spans="4:22" ht="17.25" customHeight="1" x14ac:dyDescent="0.25">
      <c r="D650" s="30"/>
      <c r="S650" s="30"/>
      <c r="V650" s="118"/>
    </row>
    <row r="651" spans="4:22" ht="17.25" customHeight="1" x14ac:dyDescent="0.25">
      <c r="D651" s="30"/>
      <c r="S651" s="30"/>
      <c r="V651" s="118"/>
    </row>
    <row r="652" spans="4:22" ht="17.25" customHeight="1" x14ac:dyDescent="0.25">
      <c r="D652" s="30"/>
      <c r="S652" s="30"/>
      <c r="V652" s="118"/>
    </row>
    <row r="653" spans="4:22" ht="17.25" customHeight="1" x14ac:dyDescent="0.25">
      <c r="D653" s="30"/>
      <c r="S653" s="30"/>
      <c r="V653" s="118"/>
    </row>
    <row r="654" spans="4:22" ht="17.25" customHeight="1" x14ac:dyDescent="0.25">
      <c r="D654" s="30"/>
      <c r="S654" s="30"/>
      <c r="V654" s="118"/>
    </row>
    <row r="655" spans="4:22" ht="17.25" customHeight="1" x14ac:dyDescent="0.25">
      <c r="D655" s="30"/>
      <c r="S655" s="30"/>
      <c r="V655" s="118"/>
    </row>
    <row r="656" spans="4:22" ht="17.25" customHeight="1" x14ac:dyDescent="0.25">
      <c r="D656" s="30"/>
      <c r="S656" s="30"/>
      <c r="V656" s="118"/>
    </row>
    <row r="657" spans="4:22" ht="17.25" customHeight="1" x14ac:dyDescent="0.25">
      <c r="D657" s="30"/>
      <c r="S657" s="30"/>
      <c r="V657" s="118"/>
    </row>
    <row r="658" spans="4:22" ht="17.25" customHeight="1" x14ac:dyDescent="0.25">
      <c r="D658" s="30"/>
      <c r="S658" s="30"/>
      <c r="V658" s="118"/>
    </row>
    <row r="659" spans="4:22" ht="17.25" customHeight="1" x14ac:dyDescent="0.25">
      <c r="D659" s="30"/>
      <c r="S659" s="30"/>
      <c r="V659" s="118"/>
    </row>
    <row r="660" spans="4:22" ht="17.25" customHeight="1" x14ac:dyDescent="0.25">
      <c r="D660" s="30"/>
      <c r="S660" s="30"/>
      <c r="V660" s="118"/>
    </row>
    <row r="661" spans="4:22" ht="17.25" customHeight="1" x14ac:dyDescent="0.25">
      <c r="D661" s="30"/>
      <c r="S661" s="30"/>
      <c r="V661" s="118"/>
    </row>
    <row r="662" spans="4:22" ht="17.25" customHeight="1" x14ac:dyDescent="0.25">
      <c r="D662" s="30"/>
      <c r="S662" s="30"/>
      <c r="V662" s="118"/>
    </row>
    <row r="663" spans="4:22" ht="17.25" customHeight="1" x14ac:dyDescent="0.25">
      <c r="D663" s="30"/>
      <c r="S663" s="30"/>
      <c r="V663" s="118"/>
    </row>
    <row r="664" spans="4:22" ht="17.25" customHeight="1" x14ac:dyDescent="0.25">
      <c r="D664" s="30"/>
      <c r="S664" s="30"/>
      <c r="V664" s="118"/>
    </row>
    <row r="665" spans="4:22" ht="17.25" customHeight="1" x14ac:dyDescent="0.25">
      <c r="D665" s="30"/>
      <c r="S665" s="30"/>
      <c r="V665" s="118"/>
    </row>
    <row r="666" spans="4:22" ht="17.25" customHeight="1" x14ac:dyDescent="0.25">
      <c r="D666" s="30"/>
      <c r="S666" s="30"/>
      <c r="V666" s="118"/>
    </row>
    <row r="667" spans="4:22" ht="17.25" customHeight="1" x14ac:dyDescent="0.25">
      <c r="D667" s="30"/>
      <c r="S667" s="30"/>
      <c r="V667" s="118"/>
    </row>
    <row r="668" spans="4:22" ht="17.25" customHeight="1" x14ac:dyDescent="0.25">
      <c r="D668" s="30"/>
      <c r="S668" s="30"/>
      <c r="V668" s="118"/>
    </row>
    <row r="669" spans="4:22" ht="17.25" customHeight="1" x14ac:dyDescent="0.25">
      <c r="D669" s="30"/>
      <c r="S669" s="30"/>
      <c r="V669" s="118"/>
    </row>
    <row r="670" spans="4:22" ht="17.25" customHeight="1" x14ac:dyDescent="0.25">
      <c r="D670" s="30"/>
      <c r="S670" s="30"/>
      <c r="V670" s="118"/>
    </row>
    <row r="671" spans="4:22" ht="17.25" customHeight="1" x14ac:dyDescent="0.25">
      <c r="D671" s="30"/>
      <c r="S671" s="30"/>
      <c r="V671" s="118"/>
    </row>
    <row r="672" spans="4:22" ht="17.25" customHeight="1" x14ac:dyDescent="0.25">
      <c r="D672" s="30"/>
      <c r="S672" s="30"/>
      <c r="V672" s="118"/>
    </row>
    <row r="673" spans="4:22" ht="17.25" customHeight="1" x14ac:dyDescent="0.25">
      <c r="D673" s="30"/>
      <c r="S673" s="30"/>
      <c r="V673" s="118"/>
    </row>
    <row r="674" spans="4:22" ht="17.25" customHeight="1" x14ac:dyDescent="0.25">
      <c r="D674" s="30"/>
      <c r="S674" s="30"/>
      <c r="V674" s="118"/>
    </row>
    <row r="675" spans="4:22" ht="17.25" customHeight="1" x14ac:dyDescent="0.25">
      <c r="D675" s="30"/>
      <c r="S675" s="30"/>
      <c r="V675" s="118"/>
    </row>
    <row r="676" spans="4:22" ht="17.25" customHeight="1" x14ac:dyDescent="0.25">
      <c r="D676" s="30"/>
      <c r="S676" s="30"/>
      <c r="V676" s="118"/>
    </row>
    <row r="677" spans="4:22" ht="17.25" customHeight="1" x14ac:dyDescent="0.25">
      <c r="D677" s="30"/>
      <c r="S677" s="30"/>
      <c r="V677" s="118"/>
    </row>
    <row r="678" spans="4:22" ht="17.25" customHeight="1" x14ac:dyDescent="0.25">
      <c r="D678" s="30"/>
      <c r="S678" s="30"/>
      <c r="V678" s="118"/>
    </row>
    <row r="679" spans="4:22" ht="17.25" customHeight="1" x14ac:dyDescent="0.25">
      <c r="D679" s="30"/>
      <c r="S679" s="30"/>
      <c r="V679" s="118"/>
    </row>
    <row r="680" spans="4:22" ht="17.25" customHeight="1" x14ac:dyDescent="0.25">
      <c r="D680" s="30"/>
      <c r="S680" s="30"/>
      <c r="V680" s="118"/>
    </row>
    <row r="681" spans="4:22" ht="17.25" customHeight="1" x14ac:dyDescent="0.25">
      <c r="D681" s="30"/>
      <c r="S681" s="30"/>
      <c r="V681" s="118"/>
    </row>
    <row r="682" spans="4:22" ht="17.25" customHeight="1" x14ac:dyDescent="0.25">
      <c r="D682" s="30"/>
      <c r="S682" s="30"/>
      <c r="V682" s="118"/>
    </row>
    <row r="683" spans="4:22" ht="17.25" customHeight="1" x14ac:dyDescent="0.25">
      <c r="D683" s="30"/>
      <c r="S683" s="30"/>
      <c r="V683" s="118"/>
    </row>
    <row r="684" spans="4:22" ht="17.25" customHeight="1" x14ac:dyDescent="0.25">
      <c r="D684" s="30"/>
      <c r="S684" s="30"/>
      <c r="V684" s="118"/>
    </row>
    <row r="685" spans="4:22" ht="17.25" customHeight="1" x14ac:dyDescent="0.25">
      <c r="D685" s="30"/>
      <c r="S685" s="30"/>
      <c r="V685" s="118"/>
    </row>
    <row r="686" spans="4:22" ht="17.25" customHeight="1" x14ac:dyDescent="0.25">
      <c r="D686" s="30"/>
      <c r="S686" s="30"/>
      <c r="V686" s="118"/>
    </row>
    <row r="687" spans="4:22" ht="17.25" customHeight="1" x14ac:dyDescent="0.25">
      <c r="D687" s="30"/>
      <c r="S687" s="30"/>
      <c r="V687" s="118"/>
    </row>
    <row r="688" spans="4:22" ht="17.25" customHeight="1" x14ac:dyDescent="0.25">
      <c r="D688" s="30"/>
      <c r="S688" s="30"/>
      <c r="V688" s="118"/>
    </row>
    <row r="689" spans="4:22" ht="17.25" customHeight="1" x14ac:dyDescent="0.25">
      <c r="D689" s="30"/>
      <c r="S689" s="30"/>
      <c r="V689" s="118"/>
    </row>
    <row r="690" spans="4:22" ht="17.25" customHeight="1" x14ac:dyDescent="0.25">
      <c r="D690" s="30"/>
      <c r="S690" s="30"/>
      <c r="V690" s="118"/>
    </row>
    <row r="691" spans="4:22" ht="17.25" customHeight="1" x14ac:dyDescent="0.25">
      <c r="D691" s="30"/>
      <c r="S691" s="30"/>
      <c r="V691" s="118"/>
    </row>
    <row r="692" spans="4:22" ht="17.25" customHeight="1" x14ac:dyDescent="0.25">
      <c r="D692" s="30"/>
      <c r="S692" s="30"/>
      <c r="V692" s="118"/>
    </row>
    <row r="693" spans="4:22" ht="17.25" customHeight="1" x14ac:dyDescent="0.25">
      <c r="D693" s="30"/>
      <c r="S693" s="30"/>
      <c r="V693" s="118"/>
    </row>
    <row r="694" spans="4:22" ht="17.25" customHeight="1" x14ac:dyDescent="0.25">
      <c r="D694" s="30"/>
      <c r="S694" s="30"/>
      <c r="V694" s="118"/>
    </row>
    <row r="695" spans="4:22" ht="17.25" customHeight="1" x14ac:dyDescent="0.25">
      <c r="D695" s="30"/>
      <c r="S695" s="30"/>
      <c r="V695" s="118"/>
    </row>
    <row r="696" spans="4:22" ht="17.25" customHeight="1" x14ac:dyDescent="0.25">
      <c r="D696" s="30"/>
      <c r="S696" s="30"/>
      <c r="V696" s="118"/>
    </row>
    <row r="697" spans="4:22" ht="17.25" customHeight="1" x14ac:dyDescent="0.25">
      <c r="D697" s="30"/>
      <c r="S697" s="30"/>
      <c r="V697" s="118"/>
    </row>
    <row r="698" spans="4:22" ht="17.25" customHeight="1" x14ac:dyDescent="0.25">
      <c r="D698" s="30"/>
      <c r="S698" s="30"/>
      <c r="V698" s="118"/>
    </row>
    <row r="699" spans="4:22" ht="17.25" customHeight="1" x14ac:dyDescent="0.25">
      <c r="D699" s="30"/>
      <c r="S699" s="30"/>
      <c r="V699" s="118"/>
    </row>
    <row r="700" spans="4:22" ht="17.25" customHeight="1" x14ac:dyDescent="0.25">
      <c r="D700" s="30"/>
      <c r="S700" s="30"/>
      <c r="V700" s="118"/>
    </row>
    <row r="701" spans="4:22" ht="17.25" customHeight="1" x14ac:dyDescent="0.25">
      <c r="D701" s="30"/>
      <c r="S701" s="30"/>
      <c r="V701" s="118"/>
    </row>
    <row r="702" spans="4:22" ht="17.25" customHeight="1" x14ac:dyDescent="0.25">
      <c r="D702" s="30"/>
      <c r="S702" s="30"/>
      <c r="V702" s="118"/>
    </row>
    <row r="703" spans="4:22" ht="17.25" customHeight="1" x14ac:dyDescent="0.25">
      <c r="D703" s="30"/>
      <c r="S703" s="30"/>
      <c r="V703" s="118"/>
    </row>
    <row r="704" spans="4:22" ht="17.25" customHeight="1" x14ac:dyDescent="0.25">
      <c r="D704" s="30"/>
      <c r="S704" s="30"/>
      <c r="V704" s="118"/>
    </row>
    <row r="705" spans="4:22" ht="17.25" customHeight="1" x14ac:dyDescent="0.25">
      <c r="D705" s="30"/>
      <c r="S705" s="30"/>
      <c r="V705" s="118"/>
    </row>
    <row r="706" spans="4:22" ht="17.25" customHeight="1" x14ac:dyDescent="0.25">
      <c r="D706" s="30"/>
      <c r="S706" s="30"/>
      <c r="V706" s="118"/>
    </row>
    <row r="707" spans="4:22" ht="17.25" customHeight="1" x14ac:dyDescent="0.25">
      <c r="D707" s="30"/>
      <c r="S707" s="30"/>
      <c r="V707" s="118"/>
    </row>
    <row r="708" spans="4:22" ht="17.25" customHeight="1" x14ac:dyDescent="0.25">
      <c r="D708" s="30"/>
      <c r="S708" s="30"/>
      <c r="V708" s="118"/>
    </row>
    <row r="709" spans="4:22" ht="17.25" customHeight="1" x14ac:dyDescent="0.25">
      <c r="D709" s="30"/>
      <c r="S709" s="30"/>
      <c r="V709" s="118"/>
    </row>
    <row r="710" spans="4:22" ht="17.25" customHeight="1" x14ac:dyDescent="0.25">
      <c r="D710" s="30"/>
      <c r="S710" s="30"/>
      <c r="V710" s="118"/>
    </row>
    <row r="711" spans="4:22" ht="17.25" customHeight="1" x14ac:dyDescent="0.25">
      <c r="D711" s="30"/>
      <c r="S711" s="30"/>
      <c r="V711" s="118"/>
    </row>
    <row r="712" spans="4:22" ht="17.25" customHeight="1" x14ac:dyDescent="0.25">
      <c r="D712" s="30"/>
      <c r="S712" s="30"/>
      <c r="V712" s="118"/>
    </row>
    <row r="713" spans="4:22" ht="17.25" customHeight="1" x14ac:dyDescent="0.25">
      <c r="D713" s="30"/>
      <c r="S713" s="30"/>
      <c r="V713" s="118"/>
    </row>
    <row r="714" spans="4:22" ht="17.25" customHeight="1" x14ac:dyDescent="0.25">
      <c r="D714" s="30"/>
      <c r="S714" s="30"/>
      <c r="V714" s="118"/>
    </row>
    <row r="715" spans="4:22" ht="17.25" customHeight="1" x14ac:dyDescent="0.25">
      <c r="D715" s="30"/>
      <c r="S715" s="30"/>
      <c r="V715" s="118"/>
    </row>
    <row r="716" spans="4:22" ht="17.25" customHeight="1" x14ac:dyDescent="0.25">
      <c r="D716" s="30"/>
      <c r="S716" s="30"/>
      <c r="V716" s="118"/>
    </row>
    <row r="717" spans="4:22" ht="17.25" customHeight="1" x14ac:dyDescent="0.25">
      <c r="D717" s="30"/>
      <c r="S717" s="30"/>
      <c r="V717" s="118"/>
    </row>
    <row r="718" spans="4:22" ht="17.25" customHeight="1" x14ac:dyDescent="0.25">
      <c r="D718" s="30"/>
      <c r="S718" s="30"/>
      <c r="V718" s="118"/>
    </row>
    <row r="719" spans="4:22" ht="17.25" customHeight="1" x14ac:dyDescent="0.25">
      <c r="D719" s="30"/>
      <c r="S719" s="30"/>
      <c r="V719" s="118"/>
    </row>
    <row r="720" spans="4:22" ht="17.25" customHeight="1" x14ac:dyDescent="0.25">
      <c r="D720" s="30"/>
      <c r="S720" s="30"/>
      <c r="V720" s="118"/>
    </row>
    <row r="721" spans="4:22" ht="17.25" customHeight="1" x14ac:dyDescent="0.25">
      <c r="D721" s="30"/>
      <c r="S721" s="30"/>
      <c r="V721" s="118"/>
    </row>
    <row r="722" spans="4:22" ht="17.25" customHeight="1" x14ac:dyDescent="0.25">
      <c r="D722" s="30"/>
      <c r="S722" s="30"/>
      <c r="V722" s="118"/>
    </row>
    <row r="723" spans="4:22" ht="17.25" customHeight="1" x14ac:dyDescent="0.25">
      <c r="D723" s="30"/>
      <c r="S723" s="30"/>
      <c r="V723" s="118"/>
    </row>
    <row r="724" spans="4:22" ht="17.25" customHeight="1" x14ac:dyDescent="0.25">
      <c r="D724" s="30"/>
      <c r="S724" s="30"/>
      <c r="V724" s="118"/>
    </row>
    <row r="725" spans="4:22" ht="17.25" customHeight="1" x14ac:dyDescent="0.25">
      <c r="D725" s="30"/>
      <c r="S725" s="30"/>
      <c r="V725" s="118"/>
    </row>
    <row r="726" spans="4:22" ht="17.25" customHeight="1" x14ac:dyDescent="0.25">
      <c r="D726" s="30"/>
      <c r="S726" s="30"/>
      <c r="V726" s="118"/>
    </row>
    <row r="727" spans="4:22" ht="17.25" customHeight="1" x14ac:dyDescent="0.25">
      <c r="D727" s="30"/>
      <c r="S727" s="30"/>
      <c r="V727" s="118"/>
    </row>
    <row r="728" spans="4:22" ht="17.25" customHeight="1" x14ac:dyDescent="0.25">
      <c r="D728" s="30"/>
      <c r="S728" s="30"/>
      <c r="V728" s="118"/>
    </row>
    <row r="729" spans="4:22" ht="17.25" customHeight="1" x14ac:dyDescent="0.25">
      <c r="D729" s="30"/>
      <c r="S729" s="30"/>
      <c r="V729" s="118"/>
    </row>
    <row r="730" spans="4:22" ht="17.25" customHeight="1" x14ac:dyDescent="0.25">
      <c r="D730" s="30"/>
      <c r="S730" s="30"/>
      <c r="V730" s="118"/>
    </row>
    <row r="731" spans="4:22" ht="17.25" customHeight="1" x14ac:dyDescent="0.25">
      <c r="D731" s="30"/>
      <c r="S731" s="30"/>
      <c r="V731" s="118"/>
    </row>
    <row r="732" spans="4:22" ht="17.25" customHeight="1" x14ac:dyDescent="0.25">
      <c r="D732" s="30"/>
      <c r="S732" s="30"/>
      <c r="V732" s="118"/>
    </row>
    <row r="733" spans="4:22" ht="17.25" customHeight="1" x14ac:dyDescent="0.25">
      <c r="D733" s="30"/>
      <c r="S733" s="30"/>
      <c r="V733" s="118"/>
    </row>
    <row r="734" spans="4:22" ht="17.25" customHeight="1" x14ac:dyDescent="0.25">
      <c r="D734" s="30"/>
      <c r="S734" s="30"/>
      <c r="V734" s="118"/>
    </row>
    <row r="735" spans="4:22" ht="17.25" customHeight="1" x14ac:dyDescent="0.25">
      <c r="D735" s="30"/>
      <c r="S735" s="30"/>
      <c r="V735" s="118"/>
    </row>
    <row r="736" spans="4:22" ht="17.25" customHeight="1" x14ac:dyDescent="0.25">
      <c r="D736" s="30"/>
      <c r="S736" s="30"/>
      <c r="V736" s="118"/>
    </row>
    <row r="737" spans="4:22" ht="17.25" customHeight="1" x14ac:dyDescent="0.25">
      <c r="D737" s="30"/>
      <c r="S737" s="30"/>
      <c r="V737" s="118"/>
    </row>
    <row r="738" spans="4:22" ht="17.25" customHeight="1" x14ac:dyDescent="0.25">
      <c r="D738" s="30"/>
      <c r="S738" s="30"/>
      <c r="V738" s="118"/>
    </row>
    <row r="739" spans="4:22" ht="17.25" customHeight="1" x14ac:dyDescent="0.25">
      <c r="D739" s="30"/>
      <c r="S739" s="30"/>
      <c r="V739" s="118"/>
    </row>
    <row r="740" spans="4:22" ht="17.25" customHeight="1" x14ac:dyDescent="0.25">
      <c r="D740" s="30"/>
      <c r="S740" s="30"/>
      <c r="V740" s="118"/>
    </row>
    <row r="741" spans="4:22" ht="17.25" customHeight="1" x14ac:dyDescent="0.25">
      <c r="D741" s="30"/>
      <c r="S741" s="30"/>
      <c r="V741" s="118"/>
    </row>
    <row r="742" spans="4:22" ht="17.25" customHeight="1" x14ac:dyDescent="0.25">
      <c r="D742" s="30"/>
      <c r="S742" s="30"/>
      <c r="V742" s="118"/>
    </row>
    <row r="743" spans="4:22" ht="17.25" customHeight="1" x14ac:dyDescent="0.25">
      <c r="D743" s="30"/>
      <c r="S743" s="30"/>
      <c r="V743" s="118"/>
    </row>
    <row r="744" spans="4:22" ht="17.25" customHeight="1" x14ac:dyDescent="0.25">
      <c r="D744" s="30"/>
      <c r="S744" s="30"/>
      <c r="V744" s="118"/>
    </row>
    <row r="745" spans="4:22" ht="17.25" customHeight="1" x14ac:dyDescent="0.25">
      <c r="D745" s="30"/>
      <c r="S745" s="30"/>
      <c r="V745" s="118"/>
    </row>
    <row r="746" spans="4:22" ht="17.25" customHeight="1" x14ac:dyDescent="0.25">
      <c r="D746" s="30"/>
      <c r="S746" s="30"/>
      <c r="V746" s="118"/>
    </row>
    <row r="747" spans="4:22" ht="17.25" customHeight="1" x14ac:dyDescent="0.25">
      <c r="D747" s="30"/>
      <c r="S747" s="30"/>
      <c r="V747" s="118"/>
    </row>
    <row r="748" spans="4:22" ht="17.25" customHeight="1" x14ac:dyDescent="0.25">
      <c r="D748" s="30"/>
      <c r="S748" s="30"/>
      <c r="V748" s="118"/>
    </row>
    <row r="749" spans="4:22" ht="17.25" customHeight="1" x14ac:dyDescent="0.25">
      <c r="D749" s="30"/>
      <c r="S749" s="30"/>
      <c r="V749" s="118"/>
    </row>
    <row r="750" spans="4:22" ht="17.25" customHeight="1" x14ac:dyDescent="0.25">
      <c r="D750" s="30"/>
      <c r="S750" s="30"/>
      <c r="V750" s="118"/>
    </row>
    <row r="751" spans="4:22" ht="17.25" customHeight="1" x14ac:dyDescent="0.25">
      <c r="D751" s="30"/>
      <c r="S751" s="30"/>
      <c r="V751" s="118"/>
    </row>
    <row r="752" spans="4:22" ht="17.25" customHeight="1" x14ac:dyDescent="0.25">
      <c r="D752" s="30"/>
      <c r="S752" s="30"/>
      <c r="V752" s="118"/>
    </row>
    <row r="753" spans="4:22" ht="17.25" customHeight="1" x14ac:dyDescent="0.25">
      <c r="D753" s="30"/>
      <c r="S753" s="30"/>
      <c r="V753" s="118"/>
    </row>
    <row r="754" spans="4:22" ht="17.25" customHeight="1" x14ac:dyDescent="0.25">
      <c r="D754" s="30"/>
      <c r="S754" s="30"/>
      <c r="V754" s="118"/>
    </row>
    <row r="755" spans="4:22" ht="17.25" customHeight="1" x14ac:dyDescent="0.25">
      <c r="D755" s="30"/>
      <c r="S755" s="30"/>
      <c r="V755" s="118"/>
    </row>
    <row r="756" spans="4:22" ht="17.25" customHeight="1" x14ac:dyDescent="0.25">
      <c r="D756" s="30"/>
      <c r="S756" s="30"/>
      <c r="V756" s="118"/>
    </row>
    <row r="757" spans="4:22" ht="17.25" customHeight="1" x14ac:dyDescent="0.25">
      <c r="D757" s="30"/>
      <c r="S757" s="30"/>
      <c r="V757" s="118"/>
    </row>
    <row r="758" spans="4:22" ht="17.25" customHeight="1" x14ac:dyDescent="0.25">
      <c r="D758" s="30"/>
      <c r="S758" s="30"/>
      <c r="V758" s="118"/>
    </row>
    <row r="759" spans="4:22" ht="17.25" customHeight="1" x14ac:dyDescent="0.25">
      <c r="D759" s="30"/>
      <c r="S759" s="30"/>
      <c r="V759" s="118"/>
    </row>
    <row r="760" spans="4:22" ht="17.25" customHeight="1" x14ac:dyDescent="0.25">
      <c r="D760" s="30"/>
      <c r="S760" s="30"/>
      <c r="V760" s="118"/>
    </row>
    <row r="761" spans="4:22" ht="17.25" customHeight="1" x14ac:dyDescent="0.25">
      <c r="D761" s="30"/>
      <c r="S761" s="30"/>
      <c r="V761" s="118"/>
    </row>
    <row r="762" spans="4:22" ht="17.25" customHeight="1" x14ac:dyDescent="0.25">
      <c r="D762" s="30"/>
      <c r="S762" s="30"/>
      <c r="V762" s="118"/>
    </row>
    <row r="763" spans="4:22" ht="17.25" customHeight="1" x14ac:dyDescent="0.25">
      <c r="D763" s="30"/>
      <c r="S763" s="30"/>
      <c r="V763" s="118"/>
    </row>
    <row r="764" spans="4:22" ht="17.25" customHeight="1" x14ac:dyDescent="0.25">
      <c r="D764" s="30"/>
      <c r="S764" s="30"/>
      <c r="V764" s="118"/>
    </row>
    <row r="765" spans="4:22" ht="17.25" customHeight="1" x14ac:dyDescent="0.25">
      <c r="D765" s="30"/>
      <c r="S765" s="30"/>
      <c r="V765" s="118"/>
    </row>
    <row r="766" spans="4:22" ht="17.25" customHeight="1" x14ac:dyDescent="0.25">
      <c r="D766" s="30"/>
      <c r="S766" s="30"/>
      <c r="V766" s="118"/>
    </row>
    <row r="767" spans="4:22" ht="17.25" customHeight="1" x14ac:dyDescent="0.25">
      <c r="D767" s="30"/>
      <c r="S767" s="30"/>
      <c r="V767" s="118"/>
    </row>
    <row r="768" spans="4:22" ht="17.25" customHeight="1" x14ac:dyDescent="0.25">
      <c r="D768" s="30"/>
      <c r="S768" s="30"/>
      <c r="V768" s="118"/>
    </row>
    <row r="769" spans="4:22" ht="17.25" customHeight="1" x14ac:dyDescent="0.25">
      <c r="D769" s="30"/>
      <c r="S769" s="30"/>
      <c r="V769" s="118"/>
    </row>
    <row r="770" spans="4:22" ht="17.25" customHeight="1" x14ac:dyDescent="0.25">
      <c r="D770" s="30"/>
      <c r="S770" s="30"/>
      <c r="V770" s="118"/>
    </row>
    <row r="771" spans="4:22" ht="17.25" customHeight="1" x14ac:dyDescent="0.25">
      <c r="D771" s="30"/>
      <c r="S771" s="30"/>
      <c r="V771" s="118"/>
    </row>
    <row r="772" spans="4:22" ht="17.25" customHeight="1" x14ac:dyDescent="0.25">
      <c r="D772" s="30"/>
      <c r="S772" s="30"/>
      <c r="V772" s="118"/>
    </row>
    <row r="773" spans="4:22" ht="17.25" customHeight="1" x14ac:dyDescent="0.25">
      <c r="D773" s="30"/>
      <c r="S773" s="30"/>
      <c r="V773" s="118"/>
    </row>
    <row r="774" spans="4:22" ht="17.25" customHeight="1" x14ac:dyDescent="0.25">
      <c r="D774" s="30"/>
      <c r="S774" s="30"/>
      <c r="V774" s="118"/>
    </row>
    <row r="775" spans="4:22" ht="17.25" customHeight="1" x14ac:dyDescent="0.25">
      <c r="D775" s="30"/>
      <c r="S775" s="30"/>
      <c r="V775" s="118"/>
    </row>
    <row r="776" spans="4:22" ht="17.25" customHeight="1" x14ac:dyDescent="0.25">
      <c r="D776" s="30"/>
      <c r="S776" s="30"/>
      <c r="V776" s="118"/>
    </row>
    <row r="777" spans="4:22" ht="17.25" customHeight="1" x14ac:dyDescent="0.25">
      <c r="D777" s="30"/>
      <c r="S777" s="30"/>
      <c r="V777" s="118"/>
    </row>
    <row r="778" spans="4:22" ht="17.25" customHeight="1" x14ac:dyDescent="0.25">
      <c r="D778" s="30"/>
      <c r="S778" s="30"/>
      <c r="V778" s="118"/>
    </row>
    <row r="779" spans="4:22" ht="17.25" customHeight="1" x14ac:dyDescent="0.25">
      <c r="D779" s="30"/>
      <c r="S779" s="30"/>
      <c r="V779" s="118"/>
    </row>
    <row r="780" spans="4:22" ht="17.25" customHeight="1" x14ac:dyDescent="0.25">
      <c r="D780" s="30"/>
      <c r="S780" s="30"/>
      <c r="V780" s="118"/>
    </row>
    <row r="781" spans="4:22" ht="17.25" customHeight="1" x14ac:dyDescent="0.25">
      <c r="D781" s="30"/>
      <c r="S781" s="30"/>
      <c r="V781" s="118"/>
    </row>
    <row r="782" spans="4:22" ht="17.25" customHeight="1" x14ac:dyDescent="0.25">
      <c r="D782" s="30"/>
      <c r="S782" s="30"/>
      <c r="V782" s="118"/>
    </row>
    <row r="783" spans="4:22" ht="17.25" customHeight="1" x14ac:dyDescent="0.25">
      <c r="D783" s="30"/>
      <c r="S783" s="30"/>
      <c r="V783" s="118"/>
    </row>
    <row r="784" spans="4:22" ht="17.25" customHeight="1" x14ac:dyDescent="0.25">
      <c r="D784" s="30"/>
      <c r="S784" s="30"/>
      <c r="V784" s="118"/>
    </row>
    <row r="785" spans="4:22" ht="17.25" customHeight="1" x14ac:dyDescent="0.25">
      <c r="D785" s="30"/>
      <c r="S785" s="30"/>
      <c r="V785" s="118"/>
    </row>
    <row r="786" spans="4:22" ht="17.25" customHeight="1" x14ac:dyDescent="0.25">
      <c r="D786" s="30"/>
      <c r="S786" s="30"/>
      <c r="V786" s="118"/>
    </row>
    <row r="787" spans="4:22" ht="17.25" customHeight="1" x14ac:dyDescent="0.25">
      <c r="D787" s="30"/>
      <c r="S787" s="30"/>
      <c r="V787" s="118"/>
    </row>
    <row r="788" spans="4:22" ht="17.25" customHeight="1" x14ac:dyDescent="0.25">
      <c r="D788" s="30"/>
      <c r="S788" s="30"/>
      <c r="V788" s="118"/>
    </row>
    <row r="789" spans="4:22" ht="17.25" customHeight="1" x14ac:dyDescent="0.25">
      <c r="D789" s="30"/>
      <c r="S789" s="30"/>
      <c r="V789" s="118"/>
    </row>
    <row r="790" spans="4:22" ht="17.25" customHeight="1" x14ac:dyDescent="0.25">
      <c r="D790" s="30"/>
      <c r="S790" s="30"/>
      <c r="V790" s="118"/>
    </row>
    <row r="791" spans="4:22" ht="17.25" customHeight="1" x14ac:dyDescent="0.25">
      <c r="D791" s="30"/>
      <c r="S791" s="30"/>
      <c r="V791" s="118"/>
    </row>
    <row r="792" spans="4:22" ht="17.25" customHeight="1" x14ac:dyDescent="0.25">
      <c r="D792" s="30"/>
      <c r="S792" s="30"/>
      <c r="V792" s="118"/>
    </row>
    <row r="793" spans="4:22" ht="17.25" customHeight="1" x14ac:dyDescent="0.25">
      <c r="D793" s="30"/>
      <c r="S793" s="30"/>
      <c r="V793" s="118"/>
    </row>
    <row r="794" spans="4:22" ht="17.25" customHeight="1" x14ac:dyDescent="0.25">
      <c r="D794" s="30"/>
      <c r="S794" s="30"/>
      <c r="V794" s="118"/>
    </row>
    <row r="795" spans="4:22" ht="17.25" customHeight="1" x14ac:dyDescent="0.25">
      <c r="D795" s="30"/>
      <c r="S795" s="30"/>
      <c r="V795" s="118"/>
    </row>
    <row r="796" spans="4:22" ht="17.25" customHeight="1" x14ac:dyDescent="0.25">
      <c r="D796" s="30"/>
      <c r="S796" s="30"/>
      <c r="V796" s="118"/>
    </row>
    <row r="797" spans="4:22" ht="17.25" customHeight="1" x14ac:dyDescent="0.25">
      <c r="D797" s="30"/>
      <c r="S797" s="30"/>
      <c r="V797" s="118"/>
    </row>
    <row r="798" spans="4:22" ht="17.25" customHeight="1" x14ac:dyDescent="0.25">
      <c r="D798" s="30"/>
      <c r="S798" s="30"/>
      <c r="V798" s="118"/>
    </row>
    <row r="799" spans="4:22" ht="17.25" customHeight="1" x14ac:dyDescent="0.25">
      <c r="D799" s="30"/>
      <c r="S799" s="30"/>
      <c r="V799" s="118"/>
    </row>
    <row r="800" spans="4:22" ht="17.25" customHeight="1" x14ac:dyDescent="0.25">
      <c r="D800" s="30"/>
      <c r="S800" s="30"/>
      <c r="V800" s="118"/>
    </row>
    <row r="801" spans="4:22" ht="17.25" customHeight="1" x14ac:dyDescent="0.25">
      <c r="D801" s="30"/>
      <c r="S801" s="30"/>
      <c r="V801" s="118"/>
    </row>
    <row r="802" spans="4:22" ht="17.25" customHeight="1" x14ac:dyDescent="0.25">
      <c r="D802" s="30"/>
      <c r="S802" s="30"/>
      <c r="V802" s="118"/>
    </row>
    <row r="803" spans="4:22" ht="17.25" customHeight="1" x14ac:dyDescent="0.25">
      <c r="D803" s="30"/>
      <c r="S803" s="30"/>
      <c r="V803" s="118"/>
    </row>
    <row r="804" spans="4:22" ht="17.25" customHeight="1" x14ac:dyDescent="0.25">
      <c r="D804" s="30"/>
      <c r="S804" s="30"/>
      <c r="V804" s="118"/>
    </row>
    <row r="805" spans="4:22" ht="17.25" customHeight="1" x14ac:dyDescent="0.25">
      <c r="D805" s="30"/>
      <c r="S805" s="30"/>
      <c r="V805" s="118"/>
    </row>
    <row r="806" spans="4:22" ht="17.25" customHeight="1" x14ac:dyDescent="0.25">
      <c r="D806" s="30"/>
      <c r="S806" s="30"/>
      <c r="V806" s="118"/>
    </row>
    <row r="807" spans="4:22" ht="17.25" customHeight="1" x14ac:dyDescent="0.25">
      <c r="D807" s="30"/>
      <c r="S807" s="30"/>
      <c r="V807" s="118"/>
    </row>
    <row r="808" spans="4:22" ht="17.25" customHeight="1" x14ac:dyDescent="0.25">
      <c r="D808" s="30"/>
      <c r="S808" s="30"/>
      <c r="V808" s="118"/>
    </row>
    <row r="809" spans="4:22" ht="17.25" customHeight="1" x14ac:dyDescent="0.25">
      <c r="D809" s="30"/>
      <c r="S809" s="30"/>
      <c r="V809" s="118"/>
    </row>
    <row r="810" spans="4:22" ht="17.25" customHeight="1" x14ac:dyDescent="0.25">
      <c r="D810" s="30"/>
      <c r="S810" s="30"/>
      <c r="V810" s="118"/>
    </row>
    <row r="811" spans="4:22" ht="17.25" customHeight="1" x14ac:dyDescent="0.25">
      <c r="D811" s="30"/>
      <c r="S811" s="30"/>
      <c r="V811" s="118"/>
    </row>
    <row r="812" spans="4:22" ht="17.25" customHeight="1" x14ac:dyDescent="0.25">
      <c r="D812" s="30"/>
      <c r="S812" s="30"/>
      <c r="V812" s="118"/>
    </row>
    <row r="813" spans="4:22" ht="17.25" customHeight="1" x14ac:dyDescent="0.25">
      <c r="D813" s="30"/>
      <c r="S813" s="30"/>
      <c r="V813" s="118"/>
    </row>
    <row r="814" spans="4:22" ht="17.25" customHeight="1" x14ac:dyDescent="0.25">
      <c r="D814" s="30"/>
      <c r="S814" s="30"/>
      <c r="V814" s="118"/>
    </row>
    <row r="815" spans="4:22" ht="17.25" customHeight="1" x14ac:dyDescent="0.25">
      <c r="D815" s="30"/>
      <c r="S815" s="30"/>
      <c r="V815" s="118"/>
    </row>
    <row r="816" spans="4:22" ht="17.25" customHeight="1" x14ac:dyDescent="0.25">
      <c r="D816" s="30"/>
      <c r="S816" s="30"/>
      <c r="V816" s="118"/>
    </row>
    <row r="817" spans="4:22" ht="17.25" customHeight="1" x14ac:dyDescent="0.25">
      <c r="D817" s="30"/>
      <c r="S817" s="30"/>
      <c r="V817" s="118"/>
    </row>
    <row r="818" spans="4:22" ht="17.25" customHeight="1" x14ac:dyDescent="0.25">
      <c r="D818" s="30"/>
      <c r="S818" s="30"/>
      <c r="V818" s="118"/>
    </row>
    <row r="819" spans="4:22" ht="17.25" customHeight="1" x14ac:dyDescent="0.25">
      <c r="D819" s="30"/>
      <c r="S819" s="30"/>
      <c r="V819" s="118"/>
    </row>
    <row r="820" spans="4:22" ht="17.25" customHeight="1" x14ac:dyDescent="0.25">
      <c r="D820" s="30"/>
      <c r="S820" s="30"/>
      <c r="V820" s="118"/>
    </row>
    <row r="821" spans="4:22" ht="17.25" customHeight="1" x14ac:dyDescent="0.25">
      <c r="D821" s="30"/>
      <c r="S821" s="30"/>
      <c r="V821" s="118"/>
    </row>
    <row r="822" spans="4:22" ht="17.25" customHeight="1" x14ac:dyDescent="0.25">
      <c r="D822" s="30"/>
      <c r="S822" s="30"/>
      <c r="V822" s="118"/>
    </row>
    <row r="823" spans="4:22" ht="17.25" customHeight="1" x14ac:dyDescent="0.25">
      <c r="D823" s="30"/>
      <c r="S823" s="30"/>
      <c r="V823" s="118"/>
    </row>
    <row r="824" spans="4:22" ht="17.25" customHeight="1" x14ac:dyDescent="0.25">
      <c r="D824" s="30"/>
      <c r="S824" s="30"/>
      <c r="V824" s="118"/>
    </row>
    <row r="825" spans="4:22" ht="17.25" customHeight="1" x14ac:dyDescent="0.25">
      <c r="D825" s="30"/>
      <c r="S825" s="30"/>
      <c r="V825" s="118"/>
    </row>
    <row r="826" spans="4:22" ht="17.25" customHeight="1" x14ac:dyDescent="0.25">
      <c r="D826" s="30"/>
      <c r="S826" s="30"/>
      <c r="V826" s="118"/>
    </row>
    <row r="827" spans="4:22" ht="17.25" customHeight="1" x14ac:dyDescent="0.25">
      <c r="D827" s="30"/>
      <c r="S827" s="30"/>
      <c r="V827" s="118"/>
    </row>
    <row r="828" spans="4:22" ht="17.25" customHeight="1" x14ac:dyDescent="0.25">
      <c r="D828" s="30"/>
      <c r="S828" s="30"/>
      <c r="V828" s="118"/>
    </row>
    <row r="829" spans="4:22" ht="17.25" customHeight="1" x14ac:dyDescent="0.25">
      <c r="D829" s="30"/>
      <c r="S829" s="30"/>
      <c r="V829" s="118"/>
    </row>
    <row r="830" spans="4:22" ht="17.25" customHeight="1" x14ac:dyDescent="0.25">
      <c r="D830" s="30"/>
      <c r="S830" s="30"/>
      <c r="V830" s="118"/>
    </row>
    <row r="831" spans="4:22" ht="17.25" customHeight="1" x14ac:dyDescent="0.25">
      <c r="D831" s="30"/>
      <c r="S831" s="30"/>
      <c r="V831" s="118"/>
    </row>
    <row r="832" spans="4:22" ht="17.25" customHeight="1" x14ac:dyDescent="0.25">
      <c r="D832" s="30"/>
      <c r="S832" s="30"/>
      <c r="V832" s="118"/>
    </row>
    <row r="833" spans="4:22" ht="17.25" customHeight="1" x14ac:dyDescent="0.25">
      <c r="D833" s="30"/>
      <c r="S833" s="30"/>
      <c r="V833" s="118"/>
    </row>
    <row r="834" spans="4:22" ht="17.25" customHeight="1" x14ac:dyDescent="0.25">
      <c r="D834" s="30"/>
      <c r="S834" s="30"/>
      <c r="V834" s="118"/>
    </row>
    <row r="835" spans="4:22" ht="17.25" customHeight="1" x14ac:dyDescent="0.25">
      <c r="D835" s="30"/>
      <c r="S835" s="30"/>
      <c r="V835" s="118"/>
    </row>
    <row r="836" spans="4:22" ht="17.25" customHeight="1" x14ac:dyDescent="0.25">
      <c r="D836" s="30"/>
      <c r="S836" s="30"/>
      <c r="V836" s="118"/>
    </row>
    <row r="837" spans="4:22" ht="17.25" customHeight="1" x14ac:dyDescent="0.25">
      <c r="D837" s="30"/>
      <c r="S837" s="30"/>
      <c r="V837" s="118"/>
    </row>
    <row r="838" spans="4:22" ht="17.25" customHeight="1" x14ac:dyDescent="0.25">
      <c r="D838" s="30"/>
      <c r="S838" s="30"/>
      <c r="V838" s="118"/>
    </row>
    <row r="839" spans="4:22" ht="17.25" customHeight="1" x14ac:dyDescent="0.25">
      <c r="D839" s="30"/>
      <c r="S839" s="30"/>
      <c r="V839" s="118"/>
    </row>
    <row r="840" spans="4:22" ht="17.25" customHeight="1" x14ac:dyDescent="0.25">
      <c r="D840" s="30"/>
      <c r="S840" s="30"/>
      <c r="V840" s="118"/>
    </row>
    <row r="841" spans="4:22" ht="17.25" customHeight="1" x14ac:dyDescent="0.25">
      <c r="D841" s="30"/>
      <c r="S841" s="30"/>
      <c r="V841" s="118"/>
    </row>
    <row r="842" spans="4:22" ht="17.25" customHeight="1" x14ac:dyDescent="0.25">
      <c r="D842" s="30"/>
      <c r="S842" s="30"/>
      <c r="V842" s="118"/>
    </row>
    <row r="843" spans="4:22" ht="17.25" customHeight="1" x14ac:dyDescent="0.25">
      <c r="D843" s="30"/>
      <c r="S843" s="30"/>
      <c r="V843" s="118"/>
    </row>
    <row r="844" spans="4:22" ht="17.25" customHeight="1" x14ac:dyDescent="0.25">
      <c r="D844" s="30"/>
      <c r="S844" s="30"/>
      <c r="V844" s="118"/>
    </row>
    <row r="845" spans="4:22" ht="17.25" customHeight="1" x14ac:dyDescent="0.25">
      <c r="D845" s="30"/>
      <c r="S845" s="30"/>
      <c r="V845" s="118"/>
    </row>
    <row r="846" spans="4:22" ht="17.25" customHeight="1" x14ac:dyDescent="0.25">
      <c r="D846" s="30"/>
      <c r="S846" s="30"/>
      <c r="V846" s="118"/>
    </row>
    <row r="847" spans="4:22" ht="17.25" customHeight="1" x14ac:dyDescent="0.25">
      <c r="D847" s="30"/>
      <c r="S847" s="30"/>
      <c r="V847" s="118"/>
    </row>
    <row r="848" spans="4:22" ht="17.25" customHeight="1" x14ac:dyDescent="0.25">
      <c r="D848" s="30"/>
      <c r="S848" s="30"/>
      <c r="V848" s="118"/>
    </row>
    <row r="849" spans="4:22" ht="17.25" customHeight="1" x14ac:dyDescent="0.25">
      <c r="D849" s="30"/>
      <c r="S849" s="30"/>
      <c r="V849" s="118"/>
    </row>
    <row r="850" spans="4:22" ht="17.25" customHeight="1" x14ac:dyDescent="0.25">
      <c r="D850" s="30"/>
      <c r="S850" s="30"/>
      <c r="V850" s="118"/>
    </row>
    <row r="851" spans="4:22" ht="17.25" customHeight="1" x14ac:dyDescent="0.25">
      <c r="D851" s="30"/>
      <c r="S851" s="30"/>
      <c r="V851" s="118"/>
    </row>
    <row r="852" spans="4:22" ht="17.25" customHeight="1" x14ac:dyDescent="0.25">
      <c r="D852" s="30"/>
      <c r="S852" s="30"/>
      <c r="V852" s="118"/>
    </row>
    <row r="853" spans="4:22" ht="17.25" customHeight="1" x14ac:dyDescent="0.25">
      <c r="D853" s="30"/>
      <c r="S853" s="30"/>
      <c r="V853" s="118"/>
    </row>
    <row r="854" spans="4:22" ht="17.25" customHeight="1" x14ac:dyDescent="0.25">
      <c r="D854" s="30"/>
      <c r="S854" s="30"/>
      <c r="V854" s="118"/>
    </row>
    <row r="855" spans="4:22" ht="17.25" customHeight="1" x14ac:dyDescent="0.25">
      <c r="D855" s="30"/>
      <c r="S855" s="30"/>
      <c r="V855" s="118"/>
    </row>
    <row r="856" spans="4:22" ht="17.25" customHeight="1" x14ac:dyDescent="0.25">
      <c r="D856" s="30"/>
      <c r="S856" s="30"/>
      <c r="V856" s="118"/>
    </row>
    <row r="857" spans="4:22" ht="17.25" customHeight="1" x14ac:dyDescent="0.25">
      <c r="D857" s="30"/>
      <c r="S857" s="30"/>
      <c r="V857" s="118"/>
    </row>
    <row r="858" spans="4:22" ht="17.25" customHeight="1" x14ac:dyDescent="0.25">
      <c r="D858" s="30"/>
      <c r="S858" s="30"/>
      <c r="V858" s="118"/>
    </row>
    <row r="859" spans="4:22" ht="17.25" customHeight="1" x14ac:dyDescent="0.25">
      <c r="D859" s="30"/>
      <c r="S859" s="30"/>
      <c r="V859" s="118"/>
    </row>
    <row r="860" spans="4:22" ht="17.25" customHeight="1" x14ac:dyDescent="0.25">
      <c r="D860" s="30"/>
      <c r="S860" s="30"/>
      <c r="V860" s="118"/>
    </row>
    <row r="861" spans="4:22" ht="17.25" customHeight="1" x14ac:dyDescent="0.25">
      <c r="D861" s="30"/>
      <c r="S861" s="30"/>
      <c r="V861" s="118"/>
    </row>
    <row r="862" spans="4:22" ht="17.25" customHeight="1" x14ac:dyDescent="0.25">
      <c r="D862" s="30"/>
      <c r="S862" s="30"/>
      <c r="V862" s="118"/>
    </row>
    <row r="863" spans="4:22" ht="17.25" customHeight="1" x14ac:dyDescent="0.25">
      <c r="D863" s="30"/>
      <c r="S863" s="30"/>
      <c r="V863" s="118"/>
    </row>
    <row r="864" spans="4:22" ht="17.25" customHeight="1" x14ac:dyDescent="0.25">
      <c r="D864" s="30"/>
      <c r="S864" s="30"/>
      <c r="V864" s="118"/>
    </row>
    <row r="865" spans="4:22" ht="17.25" customHeight="1" x14ac:dyDescent="0.25">
      <c r="D865" s="30"/>
      <c r="S865" s="30"/>
      <c r="V865" s="118"/>
    </row>
    <row r="866" spans="4:22" ht="17.25" customHeight="1" x14ac:dyDescent="0.25">
      <c r="D866" s="30"/>
      <c r="S866" s="30"/>
      <c r="V866" s="118"/>
    </row>
    <row r="867" spans="4:22" ht="17.25" customHeight="1" x14ac:dyDescent="0.25">
      <c r="D867" s="30"/>
      <c r="S867" s="30"/>
      <c r="V867" s="118"/>
    </row>
    <row r="868" spans="4:22" ht="17.25" customHeight="1" x14ac:dyDescent="0.25">
      <c r="D868" s="30"/>
      <c r="S868" s="30"/>
      <c r="V868" s="118"/>
    </row>
    <row r="869" spans="4:22" ht="17.25" customHeight="1" x14ac:dyDescent="0.25">
      <c r="D869" s="30"/>
      <c r="S869" s="30"/>
      <c r="V869" s="118"/>
    </row>
    <row r="870" spans="4:22" ht="17.25" customHeight="1" x14ac:dyDescent="0.25">
      <c r="D870" s="30"/>
      <c r="S870" s="30"/>
      <c r="V870" s="118"/>
    </row>
    <row r="871" spans="4:22" ht="17.25" customHeight="1" x14ac:dyDescent="0.25">
      <c r="D871" s="30"/>
      <c r="S871" s="30"/>
      <c r="V871" s="118"/>
    </row>
    <row r="872" spans="4:22" ht="17.25" customHeight="1" x14ac:dyDescent="0.25">
      <c r="D872" s="30"/>
      <c r="S872" s="30"/>
      <c r="V872" s="118"/>
    </row>
    <row r="873" spans="4:22" ht="17.25" customHeight="1" x14ac:dyDescent="0.25">
      <c r="D873" s="30"/>
      <c r="S873" s="30"/>
      <c r="V873" s="118"/>
    </row>
    <row r="874" spans="4:22" ht="17.25" customHeight="1" x14ac:dyDescent="0.25">
      <c r="D874" s="30"/>
      <c r="S874" s="30"/>
      <c r="V874" s="118"/>
    </row>
    <row r="875" spans="4:22" ht="17.25" customHeight="1" x14ac:dyDescent="0.25">
      <c r="D875" s="30"/>
      <c r="S875" s="30"/>
      <c r="V875" s="118"/>
    </row>
    <row r="876" spans="4:22" ht="17.25" customHeight="1" x14ac:dyDescent="0.25">
      <c r="D876" s="30"/>
      <c r="S876" s="30"/>
      <c r="V876" s="118"/>
    </row>
    <row r="877" spans="4:22" ht="17.25" customHeight="1" x14ac:dyDescent="0.25">
      <c r="D877" s="30"/>
      <c r="S877" s="30"/>
      <c r="V877" s="118"/>
    </row>
    <row r="878" spans="4:22" ht="17.25" customHeight="1" x14ac:dyDescent="0.25">
      <c r="D878" s="30"/>
      <c r="S878" s="30"/>
      <c r="V878" s="118"/>
    </row>
    <row r="879" spans="4:22" ht="17.25" customHeight="1" x14ac:dyDescent="0.25">
      <c r="D879" s="30"/>
      <c r="S879" s="30"/>
      <c r="V879" s="118"/>
    </row>
    <row r="880" spans="4:22" ht="17.25" customHeight="1" x14ac:dyDescent="0.25">
      <c r="D880" s="30"/>
      <c r="S880" s="30"/>
      <c r="V880" s="118"/>
    </row>
    <row r="881" spans="4:22" ht="17.25" customHeight="1" x14ac:dyDescent="0.25">
      <c r="D881" s="30"/>
      <c r="S881" s="30"/>
      <c r="V881" s="118"/>
    </row>
    <row r="882" spans="4:22" ht="17.25" customHeight="1" x14ac:dyDescent="0.25">
      <c r="D882" s="30"/>
      <c r="S882" s="30"/>
      <c r="V882" s="118"/>
    </row>
    <row r="883" spans="4:22" ht="17.25" customHeight="1" x14ac:dyDescent="0.25">
      <c r="D883" s="30"/>
      <c r="S883" s="30"/>
      <c r="V883" s="118"/>
    </row>
    <row r="884" spans="4:22" ht="17.25" customHeight="1" x14ac:dyDescent="0.25">
      <c r="D884" s="30"/>
      <c r="S884" s="30"/>
      <c r="V884" s="118"/>
    </row>
    <row r="885" spans="4:22" ht="17.25" customHeight="1" x14ac:dyDescent="0.25">
      <c r="D885" s="30"/>
      <c r="S885" s="30"/>
      <c r="V885" s="118"/>
    </row>
    <row r="886" spans="4:22" ht="17.25" customHeight="1" x14ac:dyDescent="0.25">
      <c r="D886" s="30"/>
      <c r="S886" s="30"/>
      <c r="V886" s="118"/>
    </row>
    <row r="887" spans="4:22" ht="17.25" customHeight="1" x14ac:dyDescent="0.25">
      <c r="D887" s="30"/>
      <c r="S887" s="30"/>
      <c r="V887" s="118"/>
    </row>
    <row r="888" spans="4:22" ht="17.25" customHeight="1" x14ac:dyDescent="0.25">
      <c r="D888" s="30"/>
      <c r="S888" s="30"/>
      <c r="V888" s="118"/>
    </row>
    <row r="889" spans="4:22" ht="17.25" customHeight="1" x14ac:dyDescent="0.25">
      <c r="D889" s="30"/>
      <c r="S889" s="30"/>
      <c r="V889" s="118"/>
    </row>
    <row r="890" spans="4:22" ht="17.25" customHeight="1" x14ac:dyDescent="0.25">
      <c r="D890" s="30"/>
      <c r="S890" s="30"/>
      <c r="V890" s="118"/>
    </row>
    <row r="891" spans="4:22" ht="17.25" customHeight="1" x14ac:dyDescent="0.25">
      <c r="D891" s="30"/>
      <c r="S891" s="30"/>
      <c r="V891" s="118"/>
    </row>
    <row r="892" spans="4:22" ht="17.25" customHeight="1" x14ac:dyDescent="0.25">
      <c r="D892" s="30"/>
      <c r="S892" s="30"/>
      <c r="V892" s="118"/>
    </row>
    <row r="893" spans="4:22" ht="17.25" customHeight="1" x14ac:dyDescent="0.25">
      <c r="D893" s="30"/>
      <c r="S893" s="30"/>
      <c r="V893" s="118"/>
    </row>
    <row r="894" spans="4:22" ht="17.25" customHeight="1" x14ac:dyDescent="0.25">
      <c r="D894" s="30"/>
      <c r="S894" s="30"/>
      <c r="V894" s="118"/>
    </row>
    <row r="895" spans="4:22" ht="17.25" customHeight="1" x14ac:dyDescent="0.25">
      <c r="D895" s="30"/>
      <c r="S895" s="30"/>
      <c r="V895" s="118"/>
    </row>
    <row r="896" spans="4:22" ht="17.25" customHeight="1" x14ac:dyDescent="0.25">
      <c r="D896" s="30"/>
      <c r="S896" s="30"/>
      <c r="V896" s="118"/>
    </row>
    <row r="897" spans="4:22" ht="17.25" customHeight="1" x14ac:dyDescent="0.25">
      <c r="D897" s="30"/>
      <c r="S897" s="30"/>
      <c r="V897" s="118"/>
    </row>
    <row r="898" spans="4:22" ht="17.25" customHeight="1" x14ac:dyDescent="0.25">
      <c r="D898" s="30"/>
      <c r="S898" s="30"/>
      <c r="V898" s="118"/>
    </row>
    <row r="899" spans="4:22" ht="17.25" customHeight="1" x14ac:dyDescent="0.25">
      <c r="D899" s="30"/>
      <c r="S899" s="30"/>
      <c r="V899" s="118"/>
    </row>
    <row r="900" spans="4:22" ht="17.25" customHeight="1" x14ac:dyDescent="0.25">
      <c r="D900" s="30"/>
      <c r="S900" s="30"/>
      <c r="V900" s="118"/>
    </row>
    <row r="901" spans="4:22" ht="17.25" customHeight="1" x14ac:dyDescent="0.25">
      <c r="D901" s="30"/>
      <c r="S901" s="30"/>
      <c r="V901" s="118"/>
    </row>
    <row r="902" spans="4:22" ht="17.25" customHeight="1" x14ac:dyDescent="0.25">
      <c r="D902" s="30"/>
      <c r="S902" s="30"/>
      <c r="V902" s="118"/>
    </row>
    <row r="903" spans="4:22" ht="17.25" customHeight="1" x14ac:dyDescent="0.25">
      <c r="D903" s="30"/>
      <c r="S903" s="30"/>
      <c r="V903" s="118"/>
    </row>
    <row r="904" spans="4:22" ht="17.25" customHeight="1" x14ac:dyDescent="0.25">
      <c r="D904" s="30"/>
      <c r="S904" s="30"/>
      <c r="V904" s="118"/>
    </row>
    <row r="905" spans="4:22" ht="17.25" customHeight="1" x14ac:dyDescent="0.25">
      <c r="D905" s="30"/>
      <c r="S905" s="30"/>
      <c r="V905" s="118"/>
    </row>
    <row r="906" spans="4:22" ht="17.25" customHeight="1" x14ac:dyDescent="0.25">
      <c r="D906" s="30"/>
      <c r="S906" s="30"/>
      <c r="V906" s="118"/>
    </row>
    <row r="907" spans="4:22" ht="17.25" customHeight="1" x14ac:dyDescent="0.25">
      <c r="D907" s="30"/>
      <c r="S907" s="30"/>
      <c r="V907" s="118"/>
    </row>
    <row r="908" spans="4:22" ht="17.25" customHeight="1" x14ac:dyDescent="0.25">
      <c r="D908" s="30"/>
      <c r="S908" s="30"/>
      <c r="V908" s="118"/>
    </row>
    <row r="909" spans="4:22" ht="17.25" customHeight="1" x14ac:dyDescent="0.25">
      <c r="D909" s="30"/>
      <c r="S909" s="30"/>
      <c r="V909" s="118"/>
    </row>
    <row r="910" spans="4:22" ht="17.25" customHeight="1" x14ac:dyDescent="0.25">
      <c r="D910" s="30"/>
      <c r="S910" s="30"/>
      <c r="V910" s="118"/>
    </row>
    <row r="911" spans="4:22" ht="17.25" customHeight="1" x14ac:dyDescent="0.25">
      <c r="D911" s="30"/>
      <c r="S911" s="30"/>
      <c r="V911" s="118"/>
    </row>
    <row r="912" spans="4:22" ht="17.25" customHeight="1" x14ac:dyDescent="0.25">
      <c r="D912" s="30"/>
      <c r="S912" s="30"/>
      <c r="V912" s="118"/>
    </row>
    <row r="913" spans="4:22" ht="17.25" customHeight="1" x14ac:dyDescent="0.25">
      <c r="D913" s="30"/>
      <c r="S913" s="30"/>
      <c r="V913" s="118"/>
    </row>
    <row r="914" spans="4:22" ht="17.25" customHeight="1" x14ac:dyDescent="0.25">
      <c r="D914" s="30"/>
      <c r="S914" s="30"/>
      <c r="V914" s="118"/>
    </row>
    <row r="915" spans="4:22" ht="17.25" customHeight="1" x14ac:dyDescent="0.25">
      <c r="D915" s="30"/>
      <c r="S915" s="30"/>
      <c r="V915" s="118"/>
    </row>
    <row r="916" spans="4:22" ht="17.25" customHeight="1" x14ac:dyDescent="0.25">
      <c r="D916" s="30"/>
      <c r="S916" s="30"/>
      <c r="V916" s="118"/>
    </row>
    <row r="917" spans="4:22" ht="17.25" customHeight="1" x14ac:dyDescent="0.25">
      <c r="D917" s="30"/>
      <c r="S917" s="30"/>
      <c r="V917" s="118"/>
    </row>
    <row r="918" spans="4:22" ht="17.25" customHeight="1" x14ac:dyDescent="0.25">
      <c r="D918" s="30"/>
      <c r="S918" s="30"/>
      <c r="V918" s="118"/>
    </row>
    <row r="919" spans="4:22" ht="17.25" customHeight="1" x14ac:dyDescent="0.25">
      <c r="D919" s="30"/>
      <c r="S919" s="30"/>
      <c r="V919" s="118"/>
    </row>
    <row r="920" spans="4:22" ht="17.25" customHeight="1" x14ac:dyDescent="0.25">
      <c r="D920" s="30"/>
      <c r="S920" s="30"/>
      <c r="V920" s="118"/>
    </row>
    <row r="921" spans="4:22" ht="17.25" customHeight="1" x14ac:dyDescent="0.25">
      <c r="D921" s="30"/>
      <c r="S921" s="30"/>
      <c r="V921" s="118"/>
    </row>
    <row r="922" spans="4:22" ht="17.25" customHeight="1" x14ac:dyDescent="0.25">
      <c r="D922" s="30"/>
      <c r="S922" s="30"/>
      <c r="V922" s="118"/>
    </row>
    <row r="923" spans="4:22" ht="17.25" customHeight="1" x14ac:dyDescent="0.25">
      <c r="D923" s="30"/>
      <c r="S923" s="30"/>
      <c r="V923" s="118"/>
    </row>
    <row r="924" spans="4:22" ht="17.25" customHeight="1" x14ac:dyDescent="0.25">
      <c r="D924" s="30"/>
      <c r="S924" s="30"/>
      <c r="V924" s="118"/>
    </row>
    <row r="925" spans="4:22" ht="17.25" customHeight="1" x14ac:dyDescent="0.25">
      <c r="D925" s="30"/>
      <c r="S925" s="30"/>
      <c r="V925" s="118"/>
    </row>
    <row r="926" spans="4:22" ht="17.25" customHeight="1" x14ac:dyDescent="0.25">
      <c r="D926" s="30"/>
      <c r="S926" s="30"/>
      <c r="V926" s="118"/>
    </row>
    <row r="927" spans="4:22" ht="17.25" customHeight="1" x14ac:dyDescent="0.25">
      <c r="D927" s="30"/>
      <c r="S927" s="30"/>
      <c r="V927" s="118"/>
    </row>
    <row r="928" spans="4:22" ht="17.25" customHeight="1" x14ac:dyDescent="0.25">
      <c r="D928" s="30"/>
      <c r="S928" s="30"/>
      <c r="V928" s="118"/>
    </row>
    <row r="929" spans="4:22" ht="17.25" customHeight="1" x14ac:dyDescent="0.25">
      <c r="D929" s="30"/>
      <c r="S929" s="30"/>
      <c r="V929" s="118"/>
    </row>
    <row r="930" spans="4:22" ht="17.25" customHeight="1" x14ac:dyDescent="0.25">
      <c r="D930" s="30"/>
      <c r="S930" s="30"/>
      <c r="V930" s="118"/>
    </row>
    <row r="931" spans="4:22" ht="17.25" customHeight="1" x14ac:dyDescent="0.25">
      <c r="D931" s="30"/>
      <c r="S931" s="30"/>
      <c r="V931" s="118"/>
    </row>
    <row r="932" spans="4:22" ht="17.25" customHeight="1" x14ac:dyDescent="0.25">
      <c r="D932" s="30"/>
      <c r="S932" s="30"/>
      <c r="V932" s="118"/>
    </row>
    <row r="933" spans="4:22" ht="17.25" customHeight="1" x14ac:dyDescent="0.25">
      <c r="D933" s="30"/>
      <c r="S933" s="30"/>
      <c r="V933" s="118"/>
    </row>
    <row r="934" spans="4:22" ht="17.25" customHeight="1" x14ac:dyDescent="0.25">
      <c r="D934" s="30"/>
      <c r="S934" s="30"/>
      <c r="V934" s="118"/>
    </row>
    <row r="935" spans="4:22" ht="17.25" customHeight="1" x14ac:dyDescent="0.25">
      <c r="D935" s="30"/>
      <c r="S935" s="30"/>
      <c r="V935" s="118"/>
    </row>
    <row r="936" spans="4:22" ht="17.25" customHeight="1" x14ac:dyDescent="0.25">
      <c r="D936" s="30"/>
      <c r="S936" s="30"/>
      <c r="V936" s="118"/>
    </row>
    <row r="937" spans="4:22" ht="17.25" customHeight="1" x14ac:dyDescent="0.25">
      <c r="D937" s="30"/>
      <c r="S937" s="30"/>
      <c r="V937" s="118"/>
    </row>
    <row r="938" spans="4:22" ht="17.25" customHeight="1" x14ac:dyDescent="0.25">
      <c r="D938" s="30"/>
      <c r="S938" s="30"/>
      <c r="V938" s="118"/>
    </row>
    <row r="939" spans="4:22" ht="17.25" customHeight="1" x14ac:dyDescent="0.25">
      <c r="D939" s="30"/>
      <c r="S939" s="30"/>
      <c r="V939" s="118"/>
    </row>
    <row r="940" spans="4:22" ht="17.25" customHeight="1" x14ac:dyDescent="0.25">
      <c r="D940" s="30"/>
      <c r="S940" s="30"/>
      <c r="V940" s="118"/>
    </row>
    <row r="941" spans="4:22" ht="17.25" customHeight="1" x14ac:dyDescent="0.25">
      <c r="D941" s="30"/>
      <c r="S941" s="30"/>
      <c r="V941" s="118"/>
    </row>
    <row r="942" spans="4:22" ht="17.25" customHeight="1" x14ac:dyDescent="0.25">
      <c r="D942" s="30"/>
      <c r="S942" s="30"/>
      <c r="V942" s="118"/>
    </row>
    <row r="943" spans="4:22" ht="17.25" customHeight="1" x14ac:dyDescent="0.25">
      <c r="D943" s="30"/>
      <c r="S943" s="30"/>
      <c r="V943" s="118"/>
    </row>
    <row r="944" spans="4:22" ht="17.25" customHeight="1" x14ac:dyDescent="0.25">
      <c r="D944" s="30"/>
      <c r="S944" s="30"/>
      <c r="V944" s="118"/>
    </row>
    <row r="945" spans="4:22" ht="17.25" customHeight="1" x14ac:dyDescent="0.25">
      <c r="D945" s="30"/>
      <c r="S945" s="30"/>
      <c r="V945" s="118"/>
    </row>
    <row r="946" spans="4:22" ht="17.25" customHeight="1" x14ac:dyDescent="0.25">
      <c r="D946" s="30"/>
      <c r="S946" s="30"/>
      <c r="V946" s="118"/>
    </row>
    <row r="947" spans="4:22" ht="17.25" customHeight="1" x14ac:dyDescent="0.25">
      <c r="D947" s="30"/>
      <c r="S947" s="30"/>
      <c r="V947" s="118"/>
    </row>
    <row r="948" spans="4:22" ht="17.25" customHeight="1" x14ac:dyDescent="0.25">
      <c r="D948" s="30"/>
      <c r="S948" s="30"/>
      <c r="V948" s="118"/>
    </row>
    <row r="949" spans="4:22" ht="17.25" customHeight="1" x14ac:dyDescent="0.25">
      <c r="D949" s="30"/>
      <c r="S949" s="30"/>
      <c r="V949" s="118"/>
    </row>
    <row r="950" spans="4:22" ht="17.25" customHeight="1" x14ac:dyDescent="0.25">
      <c r="D950" s="30"/>
      <c r="S950" s="30"/>
      <c r="V950" s="118"/>
    </row>
    <row r="951" spans="4:22" ht="17.25" customHeight="1" x14ac:dyDescent="0.25">
      <c r="D951" s="30"/>
      <c r="S951" s="30"/>
      <c r="V951" s="118"/>
    </row>
    <row r="952" spans="4:22" ht="17.25" customHeight="1" x14ac:dyDescent="0.25">
      <c r="D952" s="30"/>
      <c r="S952" s="30"/>
      <c r="V952" s="118"/>
    </row>
    <row r="953" spans="4:22" ht="17.25" customHeight="1" x14ac:dyDescent="0.25">
      <c r="D953" s="30"/>
      <c r="S953" s="30"/>
      <c r="V953" s="118"/>
    </row>
    <row r="954" spans="4:22" ht="17.25" customHeight="1" x14ac:dyDescent="0.25">
      <c r="D954" s="30"/>
      <c r="S954" s="30"/>
      <c r="V954" s="118"/>
    </row>
    <row r="955" spans="4:22" ht="17.25" customHeight="1" x14ac:dyDescent="0.25">
      <c r="D955" s="30"/>
      <c r="S955" s="30"/>
      <c r="V955" s="118"/>
    </row>
    <row r="956" spans="4:22" ht="17.25" customHeight="1" x14ac:dyDescent="0.25">
      <c r="D956" s="30"/>
      <c r="S956" s="30"/>
      <c r="V956" s="118"/>
    </row>
    <row r="957" spans="4:22" ht="17.25" customHeight="1" x14ac:dyDescent="0.25">
      <c r="D957" s="30"/>
      <c r="S957" s="30"/>
      <c r="V957" s="118"/>
    </row>
    <row r="958" spans="4:22" ht="17.25" customHeight="1" x14ac:dyDescent="0.25">
      <c r="D958" s="30"/>
      <c r="S958" s="30"/>
      <c r="V958" s="118"/>
    </row>
    <row r="959" spans="4:22" ht="17.25" customHeight="1" x14ac:dyDescent="0.25">
      <c r="D959" s="30"/>
      <c r="S959" s="30"/>
      <c r="V959" s="118"/>
    </row>
    <row r="960" spans="4:22" ht="17.25" customHeight="1" x14ac:dyDescent="0.25">
      <c r="D960" s="30"/>
      <c r="S960" s="30"/>
      <c r="V960" s="118"/>
    </row>
    <row r="961" spans="4:22" ht="17.25" customHeight="1" x14ac:dyDescent="0.25">
      <c r="D961" s="30"/>
      <c r="S961" s="30"/>
      <c r="V961" s="118"/>
    </row>
    <row r="962" spans="4:22" ht="17.25" customHeight="1" x14ac:dyDescent="0.25">
      <c r="D962" s="30"/>
      <c r="S962" s="30"/>
      <c r="V962" s="118"/>
    </row>
    <row r="963" spans="4:22" ht="17.25" customHeight="1" x14ac:dyDescent="0.25">
      <c r="D963" s="30"/>
      <c r="S963" s="30"/>
      <c r="V963" s="118"/>
    </row>
    <row r="964" spans="4:22" ht="17.25" customHeight="1" x14ac:dyDescent="0.25">
      <c r="D964" s="30"/>
      <c r="S964" s="30"/>
      <c r="V964" s="118"/>
    </row>
    <row r="965" spans="4:22" ht="17.25" customHeight="1" x14ac:dyDescent="0.25">
      <c r="D965" s="30"/>
      <c r="S965" s="30"/>
      <c r="V965" s="118"/>
    </row>
    <row r="966" spans="4:22" ht="17.25" customHeight="1" x14ac:dyDescent="0.25">
      <c r="D966" s="30"/>
      <c r="S966" s="30"/>
      <c r="V966" s="118"/>
    </row>
    <row r="967" spans="4:22" ht="17.25" customHeight="1" x14ac:dyDescent="0.25">
      <c r="D967" s="30"/>
      <c r="S967" s="30"/>
      <c r="V967" s="118"/>
    </row>
    <row r="968" spans="4:22" ht="17.25" customHeight="1" x14ac:dyDescent="0.25">
      <c r="D968" s="30"/>
      <c r="S968" s="30"/>
      <c r="V968" s="118"/>
    </row>
    <row r="969" spans="4:22" ht="17.25" customHeight="1" x14ac:dyDescent="0.25">
      <c r="D969" s="30"/>
      <c r="S969" s="30"/>
      <c r="V969" s="118"/>
    </row>
    <row r="970" spans="4:22" ht="17.25" customHeight="1" x14ac:dyDescent="0.25">
      <c r="D970" s="30"/>
      <c r="S970" s="30"/>
      <c r="V970" s="118"/>
    </row>
    <row r="971" spans="4:22" ht="17.25" customHeight="1" x14ac:dyDescent="0.25">
      <c r="D971" s="30"/>
      <c r="S971" s="30"/>
      <c r="V971" s="118"/>
    </row>
    <row r="972" spans="4:22" ht="17.25" customHeight="1" x14ac:dyDescent="0.25">
      <c r="D972" s="30"/>
      <c r="S972" s="30"/>
      <c r="V972" s="118"/>
    </row>
    <row r="973" spans="4:22" ht="17.25" customHeight="1" x14ac:dyDescent="0.25">
      <c r="D973" s="30"/>
      <c r="S973" s="30"/>
      <c r="V973" s="118"/>
    </row>
    <row r="974" spans="4:22" ht="17.25" customHeight="1" x14ac:dyDescent="0.25">
      <c r="D974" s="30"/>
      <c r="S974" s="30"/>
      <c r="V974" s="118"/>
    </row>
    <row r="975" spans="4:22" ht="17.25" customHeight="1" x14ac:dyDescent="0.25">
      <c r="D975" s="30"/>
      <c r="S975" s="30"/>
      <c r="V975" s="118"/>
    </row>
    <row r="976" spans="4:22" ht="17.25" customHeight="1" x14ac:dyDescent="0.25">
      <c r="D976" s="30"/>
      <c r="S976" s="30"/>
      <c r="V976" s="118"/>
    </row>
    <row r="977" spans="4:22" ht="17.25" customHeight="1" x14ac:dyDescent="0.25">
      <c r="D977" s="30"/>
      <c r="S977" s="30"/>
      <c r="V977" s="118"/>
    </row>
    <row r="978" spans="4:22" ht="17.25" customHeight="1" x14ac:dyDescent="0.25">
      <c r="D978" s="30"/>
      <c r="S978" s="30"/>
      <c r="V978" s="118"/>
    </row>
    <row r="979" spans="4:22" ht="17.25" customHeight="1" x14ac:dyDescent="0.25">
      <c r="D979" s="30"/>
      <c r="S979" s="30"/>
      <c r="V979" s="118"/>
    </row>
    <row r="980" spans="4:22" ht="17.25" customHeight="1" x14ac:dyDescent="0.25">
      <c r="D980" s="30"/>
      <c r="S980" s="30"/>
      <c r="V980" s="118"/>
    </row>
    <row r="981" spans="4:22" ht="17.25" customHeight="1" x14ac:dyDescent="0.25">
      <c r="D981" s="30"/>
      <c r="S981" s="30"/>
      <c r="V981" s="118"/>
    </row>
    <row r="982" spans="4:22" ht="17.25" customHeight="1" x14ac:dyDescent="0.25">
      <c r="D982" s="30"/>
      <c r="S982" s="30"/>
      <c r="V982" s="118"/>
    </row>
    <row r="983" spans="4:22" ht="17.25" customHeight="1" x14ac:dyDescent="0.25">
      <c r="D983" s="30"/>
      <c r="S983" s="30"/>
      <c r="V983" s="118"/>
    </row>
    <row r="984" spans="4:22" ht="17.25" customHeight="1" x14ac:dyDescent="0.25">
      <c r="D984" s="30"/>
      <c r="S984" s="30"/>
      <c r="V984" s="118"/>
    </row>
    <row r="985" spans="4:22" ht="17.25" customHeight="1" x14ac:dyDescent="0.25">
      <c r="D985" s="30"/>
      <c r="S985" s="30"/>
      <c r="V985" s="118"/>
    </row>
    <row r="986" spans="4:22" ht="17.25" customHeight="1" x14ac:dyDescent="0.25">
      <c r="D986" s="30"/>
      <c r="S986" s="30"/>
      <c r="V986" s="118"/>
    </row>
    <row r="987" spans="4:22" ht="17.25" customHeight="1" x14ac:dyDescent="0.25">
      <c r="D987" s="30"/>
      <c r="S987" s="30"/>
      <c r="V987" s="118"/>
    </row>
    <row r="988" spans="4:22" ht="17.25" customHeight="1" x14ac:dyDescent="0.25">
      <c r="D988" s="30"/>
      <c r="S988" s="30"/>
      <c r="V988" s="118"/>
    </row>
    <row r="989" spans="4:22" ht="17.25" customHeight="1" x14ac:dyDescent="0.25">
      <c r="D989" s="30"/>
      <c r="S989" s="30"/>
      <c r="V989" s="118"/>
    </row>
    <row r="990" spans="4:22" ht="17.25" customHeight="1" x14ac:dyDescent="0.25">
      <c r="D990" s="30"/>
      <c r="S990" s="30"/>
      <c r="V990" s="118"/>
    </row>
    <row r="991" spans="4:22" ht="17.25" customHeight="1" x14ac:dyDescent="0.25">
      <c r="D991" s="30"/>
      <c r="S991" s="30"/>
      <c r="V991" s="118"/>
    </row>
    <row r="992" spans="4:22" ht="17.25" customHeight="1" x14ac:dyDescent="0.25">
      <c r="D992" s="30"/>
      <c r="S992" s="30"/>
      <c r="V992" s="118"/>
    </row>
    <row r="993" spans="4:22" ht="17.25" customHeight="1" x14ac:dyDescent="0.25">
      <c r="D993" s="30"/>
      <c r="S993" s="30"/>
      <c r="V993" s="118"/>
    </row>
    <row r="994" spans="4:22" ht="17.25" customHeight="1" x14ac:dyDescent="0.25">
      <c r="D994" s="30"/>
      <c r="S994" s="30"/>
      <c r="V994" s="118"/>
    </row>
    <row r="995" spans="4:22" ht="17.25" customHeight="1" x14ac:dyDescent="0.25">
      <c r="D995" s="30"/>
      <c r="S995" s="30"/>
      <c r="V995" s="118"/>
    </row>
    <row r="996" spans="4:22" ht="17.25" customHeight="1" x14ac:dyDescent="0.25">
      <c r="D996" s="30"/>
      <c r="S996" s="30"/>
      <c r="V996" s="118"/>
    </row>
    <row r="997" spans="4:22" ht="17.25" customHeight="1" x14ac:dyDescent="0.25">
      <c r="D997" s="30"/>
      <c r="S997" s="30"/>
      <c r="V997" s="118"/>
    </row>
    <row r="998" spans="4:22" ht="17.25" customHeight="1" x14ac:dyDescent="0.25">
      <c r="D998" s="30"/>
      <c r="S998" s="30"/>
      <c r="V998" s="118"/>
    </row>
    <row r="999" spans="4:22" ht="17.25" customHeight="1" x14ac:dyDescent="0.25">
      <c r="D999" s="30"/>
      <c r="S999" s="30"/>
      <c r="V999" s="118"/>
    </row>
    <row r="1000" spans="4:22" ht="17.25" customHeight="1" x14ac:dyDescent="0.25">
      <c r="D1000" s="30"/>
      <c r="S1000" s="30"/>
      <c r="V1000" s="118"/>
    </row>
    <row r="1001" spans="4:22" ht="17.25" customHeight="1" x14ac:dyDescent="0.25">
      <c r="D1001" s="30"/>
      <c r="S1001" s="30"/>
      <c r="V1001" s="118"/>
    </row>
    <row r="1002" spans="4:22" ht="17.25" customHeight="1" x14ac:dyDescent="0.25">
      <c r="D1002" s="30"/>
      <c r="S1002" s="30"/>
      <c r="V1002" s="118"/>
    </row>
    <row r="1003" spans="4:22" ht="17.25" customHeight="1" x14ac:dyDescent="0.25">
      <c r="D1003" s="30"/>
      <c r="S1003" s="30"/>
      <c r="V1003" s="118"/>
    </row>
    <row r="1004" spans="4:22" ht="17.25" customHeight="1" x14ac:dyDescent="0.25">
      <c r="D1004" s="30"/>
      <c r="S1004" s="30"/>
      <c r="V1004" s="118"/>
    </row>
    <row r="1005" spans="4:22" ht="17.25" customHeight="1" x14ac:dyDescent="0.25">
      <c r="D1005" s="30"/>
      <c r="S1005" s="30"/>
      <c r="V1005" s="118"/>
    </row>
    <row r="1006" spans="4:22" ht="17.25" customHeight="1" x14ac:dyDescent="0.25">
      <c r="D1006" s="30"/>
      <c r="S1006" s="30"/>
      <c r="V1006" s="118"/>
    </row>
    <row r="1007" spans="4:22" ht="17.25" customHeight="1" x14ac:dyDescent="0.25">
      <c r="D1007" s="30"/>
      <c r="S1007" s="30"/>
      <c r="V1007" s="118"/>
    </row>
    <row r="1008" spans="4:22" ht="17.25" customHeight="1" x14ac:dyDescent="0.25">
      <c r="D1008" s="30"/>
      <c r="S1008" s="30"/>
      <c r="V1008" s="118"/>
    </row>
    <row r="1009" spans="4:22" ht="17.25" customHeight="1" x14ac:dyDescent="0.25">
      <c r="D1009" s="30"/>
      <c r="S1009" s="30"/>
      <c r="V1009" s="118"/>
    </row>
    <row r="1010" spans="4:22" ht="17.25" customHeight="1" x14ac:dyDescent="0.25">
      <c r="D1010" s="30"/>
      <c r="S1010" s="30"/>
      <c r="V1010" s="118"/>
    </row>
    <row r="1011" spans="4:22" ht="17.25" customHeight="1" x14ac:dyDescent="0.25">
      <c r="D1011" s="30"/>
      <c r="S1011" s="30"/>
      <c r="V1011" s="118"/>
    </row>
    <row r="1012" spans="4:22" ht="17.25" customHeight="1" x14ac:dyDescent="0.25">
      <c r="D1012" s="30"/>
      <c r="S1012" s="30"/>
      <c r="V1012" s="118"/>
    </row>
    <row r="1013" spans="4:22" ht="17.25" customHeight="1" x14ac:dyDescent="0.25">
      <c r="D1013" s="30"/>
      <c r="S1013" s="30"/>
      <c r="V1013" s="118"/>
    </row>
    <row r="1014" spans="4:22" ht="17.25" customHeight="1" x14ac:dyDescent="0.25">
      <c r="D1014" s="30"/>
      <c r="S1014" s="30"/>
      <c r="V1014" s="118"/>
    </row>
    <row r="1015" spans="4:22" ht="17.25" customHeight="1" x14ac:dyDescent="0.25">
      <c r="D1015" s="30"/>
      <c r="S1015" s="30"/>
      <c r="V1015" s="118"/>
    </row>
    <row r="1016" spans="4:22" ht="17.25" customHeight="1" x14ac:dyDescent="0.25">
      <c r="D1016" s="30"/>
      <c r="S1016" s="30"/>
      <c r="V1016" s="118"/>
    </row>
    <row r="1017" spans="4:22" ht="17.25" customHeight="1" x14ac:dyDescent="0.25">
      <c r="D1017" s="30"/>
      <c r="S1017" s="30"/>
      <c r="V1017" s="118"/>
    </row>
    <row r="1018" spans="4:22" ht="17.25" customHeight="1" x14ac:dyDescent="0.25">
      <c r="D1018" s="30"/>
      <c r="S1018" s="30"/>
      <c r="V1018" s="118"/>
    </row>
    <row r="1019" spans="4:22" ht="17.25" customHeight="1" x14ac:dyDescent="0.25">
      <c r="D1019" s="30"/>
      <c r="S1019" s="30"/>
      <c r="V1019" s="118"/>
    </row>
    <row r="1020" spans="4:22" ht="17.25" customHeight="1" x14ac:dyDescent="0.25">
      <c r="D1020" s="30"/>
      <c r="S1020" s="30"/>
      <c r="V1020" s="118"/>
    </row>
    <row r="1021" spans="4:22" ht="17.25" customHeight="1" x14ac:dyDescent="0.25">
      <c r="D1021" s="30"/>
      <c r="S1021" s="30"/>
      <c r="V1021" s="118"/>
    </row>
    <row r="1022" spans="4:22" ht="17.25" customHeight="1" x14ac:dyDescent="0.25">
      <c r="D1022" s="30"/>
      <c r="S1022" s="30"/>
      <c r="V1022" s="118"/>
    </row>
    <row r="1023" spans="4:22" ht="17.25" customHeight="1" x14ac:dyDescent="0.25">
      <c r="D1023" s="30"/>
      <c r="S1023" s="30"/>
      <c r="V1023" s="118"/>
    </row>
    <row r="1024" spans="4:22" ht="17.25" customHeight="1" x14ac:dyDescent="0.25">
      <c r="D1024" s="30"/>
      <c r="S1024" s="30"/>
      <c r="V1024" s="118"/>
    </row>
    <row r="1025" spans="4:22" ht="17.25" customHeight="1" x14ac:dyDescent="0.25">
      <c r="D1025" s="30"/>
      <c r="S1025" s="30"/>
      <c r="V1025" s="118"/>
    </row>
    <row r="1026" spans="4:22" ht="17.25" customHeight="1" x14ac:dyDescent="0.25">
      <c r="D1026" s="30"/>
      <c r="S1026" s="30"/>
      <c r="V1026" s="118"/>
    </row>
    <row r="1027" spans="4:22" ht="17.25" customHeight="1" x14ac:dyDescent="0.25">
      <c r="D1027" s="30"/>
      <c r="S1027" s="30"/>
      <c r="V1027" s="118"/>
    </row>
    <row r="1028" spans="4:22" ht="17.25" customHeight="1" x14ac:dyDescent="0.25">
      <c r="D1028" s="30"/>
      <c r="S1028" s="30"/>
      <c r="V1028" s="118"/>
    </row>
    <row r="1029" spans="4:22" ht="17.25" customHeight="1" x14ac:dyDescent="0.25">
      <c r="D1029" s="30"/>
      <c r="S1029" s="30"/>
      <c r="V1029" s="118"/>
    </row>
    <row r="1030" spans="4:22" ht="17.25" customHeight="1" x14ac:dyDescent="0.25">
      <c r="D1030" s="30"/>
      <c r="S1030" s="30"/>
      <c r="V1030" s="118"/>
    </row>
    <row r="1031" spans="4:22" ht="17.25" customHeight="1" x14ac:dyDescent="0.25">
      <c r="D1031" s="30"/>
      <c r="S1031" s="30"/>
      <c r="V1031" s="118"/>
    </row>
    <row r="1032" spans="4:22" ht="17.25" customHeight="1" x14ac:dyDescent="0.25">
      <c r="D1032" s="30"/>
      <c r="S1032" s="30"/>
      <c r="V1032" s="118"/>
    </row>
    <row r="1033" spans="4:22" ht="17.25" customHeight="1" x14ac:dyDescent="0.25">
      <c r="D1033" s="30"/>
      <c r="S1033" s="30"/>
      <c r="V1033" s="118"/>
    </row>
    <row r="1034" spans="4:22" ht="17.25" customHeight="1" x14ac:dyDescent="0.25">
      <c r="D1034" s="30"/>
      <c r="S1034" s="30"/>
      <c r="V1034" s="118"/>
    </row>
    <row r="1035" spans="4:22" ht="17.25" customHeight="1" x14ac:dyDescent="0.25">
      <c r="D1035" s="30"/>
      <c r="S1035" s="30"/>
      <c r="V1035" s="118"/>
    </row>
    <row r="1036" spans="4:22" ht="17.25" customHeight="1" x14ac:dyDescent="0.25">
      <c r="D1036" s="30"/>
      <c r="S1036" s="30"/>
      <c r="V1036" s="118"/>
    </row>
    <row r="1037" spans="4:22" ht="17.25" customHeight="1" x14ac:dyDescent="0.25">
      <c r="D1037" s="30"/>
      <c r="S1037" s="30"/>
      <c r="V1037" s="118"/>
    </row>
    <row r="1038" spans="4:22" ht="17.25" customHeight="1" x14ac:dyDescent="0.25">
      <c r="D1038" s="30"/>
      <c r="S1038" s="30"/>
      <c r="V1038" s="118"/>
    </row>
    <row r="1039" spans="4:22" ht="17.25" customHeight="1" x14ac:dyDescent="0.25">
      <c r="D1039" s="30"/>
      <c r="S1039" s="30"/>
      <c r="V1039" s="118"/>
    </row>
    <row r="1040" spans="4:22" ht="17.25" customHeight="1" x14ac:dyDescent="0.25">
      <c r="D1040" s="30"/>
      <c r="S1040" s="30"/>
      <c r="V1040" s="118"/>
    </row>
    <row r="1041" spans="4:22" ht="17.25" customHeight="1" x14ac:dyDescent="0.25">
      <c r="D1041" s="30"/>
      <c r="S1041" s="30"/>
      <c r="V1041" s="118"/>
    </row>
    <row r="1042" spans="4:22" ht="17.25" customHeight="1" x14ac:dyDescent="0.25">
      <c r="D1042" s="30"/>
      <c r="S1042" s="30"/>
      <c r="V1042" s="118"/>
    </row>
    <row r="1043" spans="4:22" ht="17.25" customHeight="1" x14ac:dyDescent="0.25">
      <c r="D1043" s="30"/>
      <c r="S1043" s="30"/>
      <c r="V1043" s="118"/>
    </row>
    <row r="1044" spans="4:22" ht="17.25" customHeight="1" x14ac:dyDescent="0.25">
      <c r="D1044" s="30"/>
      <c r="S1044" s="30"/>
      <c r="V1044" s="118"/>
    </row>
    <row r="1045" spans="4:22" ht="17.25" customHeight="1" x14ac:dyDescent="0.25">
      <c r="D1045" s="30"/>
      <c r="S1045" s="30"/>
      <c r="V1045" s="118"/>
    </row>
    <row r="1046" spans="4:22" ht="17.25" customHeight="1" x14ac:dyDescent="0.25">
      <c r="D1046" s="30"/>
      <c r="S1046" s="30"/>
      <c r="V1046" s="118"/>
    </row>
    <row r="1047" spans="4:22" ht="17.25" customHeight="1" x14ac:dyDescent="0.25">
      <c r="D1047" s="30"/>
      <c r="S1047" s="30"/>
      <c r="V1047" s="118"/>
    </row>
    <row r="1048" spans="4:22" ht="17.25" customHeight="1" x14ac:dyDescent="0.25">
      <c r="D1048" s="30"/>
      <c r="S1048" s="30"/>
      <c r="V1048" s="118"/>
    </row>
    <row r="1049" spans="4:22" ht="17.25" customHeight="1" x14ac:dyDescent="0.25">
      <c r="D1049" s="30"/>
      <c r="S1049" s="30"/>
      <c r="V1049" s="118"/>
    </row>
    <row r="1050" spans="4:22" ht="17.25" customHeight="1" x14ac:dyDescent="0.25">
      <c r="D1050" s="30"/>
      <c r="S1050" s="30"/>
      <c r="V1050" s="118"/>
    </row>
    <row r="1051" spans="4:22" ht="17.25" customHeight="1" x14ac:dyDescent="0.25">
      <c r="D1051" s="30"/>
      <c r="S1051" s="30"/>
      <c r="V1051" s="118"/>
    </row>
    <row r="1052" spans="4:22" ht="17.25" customHeight="1" x14ac:dyDescent="0.25">
      <c r="D1052" s="30"/>
      <c r="S1052" s="30"/>
      <c r="V1052" s="118"/>
    </row>
    <row r="1053" spans="4:22" ht="17.25" customHeight="1" x14ac:dyDescent="0.25">
      <c r="D1053" s="30"/>
      <c r="S1053" s="30"/>
      <c r="V1053" s="118"/>
    </row>
    <row r="1054" spans="4:22" ht="17.25" customHeight="1" x14ac:dyDescent="0.25">
      <c r="D1054" s="30"/>
      <c r="S1054" s="30"/>
      <c r="V1054" s="118"/>
    </row>
    <row r="1055" spans="4:22" ht="17.25" customHeight="1" x14ac:dyDescent="0.25">
      <c r="D1055" s="30"/>
      <c r="S1055" s="30"/>
      <c r="V1055" s="118"/>
    </row>
    <row r="1056" spans="4:22" ht="17.25" customHeight="1" x14ac:dyDescent="0.25">
      <c r="D1056" s="30"/>
      <c r="S1056" s="30"/>
      <c r="V1056" s="118"/>
    </row>
    <row r="1057" spans="4:22" ht="17.25" customHeight="1" x14ac:dyDescent="0.25">
      <c r="D1057" s="30"/>
      <c r="S1057" s="30"/>
      <c r="V1057" s="118"/>
    </row>
    <row r="1058" spans="4:22" ht="17.25" customHeight="1" x14ac:dyDescent="0.25">
      <c r="D1058" s="30"/>
      <c r="S1058" s="30"/>
      <c r="V1058" s="118"/>
    </row>
    <row r="1059" spans="4:22" ht="17.25" customHeight="1" x14ac:dyDescent="0.25">
      <c r="D1059" s="30"/>
      <c r="S1059" s="30"/>
      <c r="V1059" s="118"/>
    </row>
    <row r="1060" spans="4:22" ht="17.25" customHeight="1" x14ac:dyDescent="0.25">
      <c r="D1060" s="30"/>
      <c r="S1060" s="30"/>
      <c r="V1060" s="118"/>
    </row>
    <row r="1061" spans="4:22" ht="17.25" customHeight="1" x14ac:dyDescent="0.25">
      <c r="D1061" s="30"/>
      <c r="S1061" s="30"/>
      <c r="V1061" s="118"/>
    </row>
    <row r="1062" spans="4:22" ht="17.25" customHeight="1" x14ac:dyDescent="0.25">
      <c r="D1062" s="30"/>
      <c r="S1062" s="30"/>
      <c r="V1062" s="118"/>
    </row>
    <row r="1063" spans="4:22" ht="17.25" customHeight="1" x14ac:dyDescent="0.25">
      <c r="D1063" s="30"/>
      <c r="S1063" s="30"/>
      <c r="V1063" s="118"/>
    </row>
    <row r="1064" spans="4:22" ht="17.25" customHeight="1" x14ac:dyDescent="0.25">
      <c r="D1064" s="30"/>
      <c r="S1064" s="30"/>
      <c r="V1064" s="118"/>
    </row>
    <row r="1065" spans="4:22" ht="17.25" customHeight="1" x14ac:dyDescent="0.25">
      <c r="D1065" s="30"/>
      <c r="S1065" s="30"/>
      <c r="V1065" s="118"/>
    </row>
    <row r="1066" spans="4:22" ht="17.25" customHeight="1" x14ac:dyDescent="0.25">
      <c r="D1066" s="30"/>
      <c r="S1066" s="30"/>
      <c r="V1066" s="118"/>
    </row>
    <row r="1067" spans="4:22" ht="17.25" customHeight="1" x14ac:dyDescent="0.25">
      <c r="D1067" s="30"/>
      <c r="S1067" s="30"/>
      <c r="V1067" s="118"/>
    </row>
    <row r="1068" spans="4:22" ht="17.25" customHeight="1" x14ac:dyDescent="0.25">
      <c r="D1068" s="30"/>
      <c r="S1068" s="30"/>
      <c r="V1068" s="118"/>
    </row>
    <row r="1069" spans="4:22" ht="17.25" customHeight="1" x14ac:dyDescent="0.25">
      <c r="D1069" s="30"/>
      <c r="S1069" s="30"/>
      <c r="V1069" s="118"/>
    </row>
    <row r="1070" spans="4:22" ht="17.25" customHeight="1" x14ac:dyDescent="0.25">
      <c r="D1070" s="30"/>
      <c r="S1070" s="30"/>
      <c r="V1070" s="118"/>
    </row>
    <row r="1071" spans="4:22" ht="17.25" customHeight="1" x14ac:dyDescent="0.25">
      <c r="D1071" s="30"/>
      <c r="S1071" s="30"/>
      <c r="V1071" s="118"/>
    </row>
    <row r="1072" spans="4:22" ht="17.25" customHeight="1" x14ac:dyDescent="0.25">
      <c r="D1072" s="30"/>
      <c r="S1072" s="30"/>
      <c r="V1072" s="118"/>
    </row>
    <row r="1073" spans="4:22" ht="17.25" customHeight="1" x14ac:dyDescent="0.25">
      <c r="D1073" s="30"/>
      <c r="S1073" s="30"/>
      <c r="V1073" s="118"/>
    </row>
    <row r="1074" spans="4:22" ht="17.25" customHeight="1" x14ac:dyDescent="0.25">
      <c r="D1074" s="30"/>
      <c r="S1074" s="30"/>
      <c r="V1074" s="118"/>
    </row>
    <row r="1075" spans="4:22" ht="17.25" customHeight="1" x14ac:dyDescent="0.25">
      <c r="D1075" s="30"/>
      <c r="S1075" s="30"/>
      <c r="V1075" s="118"/>
    </row>
    <row r="1076" spans="4:22" ht="17.25" customHeight="1" x14ac:dyDescent="0.25">
      <c r="D1076" s="30"/>
      <c r="S1076" s="30"/>
      <c r="V1076" s="118"/>
    </row>
    <row r="1077" spans="4:22" ht="17.25" customHeight="1" x14ac:dyDescent="0.25">
      <c r="D1077" s="30"/>
      <c r="S1077" s="30"/>
      <c r="V1077" s="118"/>
    </row>
    <row r="1078" spans="4:22" ht="17.25" customHeight="1" x14ac:dyDescent="0.25">
      <c r="D1078" s="30"/>
      <c r="S1078" s="30"/>
      <c r="V1078" s="118"/>
    </row>
    <row r="1079" spans="4:22" ht="17.25" customHeight="1" x14ac:dyDescent="0.25">
      <c r="D1079" s="30"/>
      <c r="S1079" s="30"/>
      <c r="V1079" s="118"/>
    </row>
    <row r="1080" spans="4:22" ht="17.25" customHeight="1" x14ac:dyDescent="0.25">
      <c r="D1080" s="30"/>
      <c r="S1080" s="30"/>
      <c r="V1080" s="118"/>
    </row>
    <row r="1081" spans="4:22" ht="17.25" customHeight="1" x14ac:dyDescent="0.25">
      <c r="D1081" s="30"/>
      <c r="S1081" s="30"/>
      <c r="V1081" s="118"/>
    </row>
    <row r="1082" spans="4:22" ht="17.25" customHeight="1" x14ac:dyDescent="0.25">
      <c r="D1082" s="30"/>
      <c r="S1082" s="30"/>
      <c r="V1082" s="118"/>
    </row>
    <row r="1083" spans="4:22" ht="17.25" customHeight="1" x14ac:dyDescent="0.25">
      <c r="D1083" s="30"/>
      <c r="S1083" s="30"/>
      <c r="V1083" s="118"/>
    </row>
    <row r="1084" spans="4:22" ht="17.25" customHeight="1" x14ac:dyDescent="0.25">
      <c r="D1084" s="30"/>
      <c r="S1084" s="30"/>
      <c r="V1084" s="118"/>
    </row>
    <row r="1085" spans="4:22" ht="17.25" customHeight="1" x14ac:dyDescent="0.25">
      <c r="D1085" s="30"/>
      <c r="S1085" s="30"/>
      <c r="V1085" s="118"/>
    </row>
    <row r="1086" spans="4:22" ht="17.25" customHeight="1" x14ac:dyDescent="0.25">
      <c r="D1086" s="30"/>
      <c r="S1086" s="30"/>
      <c r="V1086" s="118"/>
    </row>
    <row r="1087" spans="4:22" ht="17.25" customHeight="1" x14ac:dyDescent="0.25">
      <c r="D1087" s="30"/>
      <c r="S1087" s="30"/>
      <c r="V1087" s="118"/>
    </row>
    <row r="1088" spans="4:22" ht="17.25" customHeight="1" x14ac:dyDescent="0.25">
      <c r="D1088" s="30"/>
      <c r="S1088" s="30"/>
      <c r="V1088" s="118"/>
    </row>
    <row r="1089" spans="4:22" ht="17.25" customHeight="1" x14ac:dyDescent="0.25">
      <c r="D1089" s="30"/>
      <c r="S1089" s="30"/>
      <c r="V1089" s="118"/>
    </row>
    <row r="1090" spans="4:22" ht="17.25" customHeight="1" x14ac:dyDescent="0.25">
      <c r="D1090" s="30"/>
      <c r="S1090" s="30"/>
      <c r="V1090" s="118"/>
    </row>
    <row r="1091" spans="4:22" ht="17.25" customHeight="1" x14ac:dyDescent="0.25">
      <c r="D1091" s="30"/>
      <c r="S1091" s="30"/>
      <c r="V1091" s="118"/>
    </row>
    <row r="1092" spans="4:22" ht="17.25" customHeight="1" x14ac:dyDescent="0.25">
      <c r="D1092" s="30"/>
      <c r="S1092" s="30"/>
      <c r="V1092" s="118"/>
    </row>
    <row r="1093" spans="4:22" ht="17.25" customHeight="1" x14ac:dyDescent="0.25">
      <c r="D1093" s="30"/>
      <c r="S1093" s="30"/>
      <c r="V1093" s="118"/>
    </row>
    <row r="1094" spans="4:22" ht="17.25" customHeight="1" x14ac:dyDescent="0.25">
      <c r="D1094" s="30"/>
      <c r="S1094" s="30"/>
      <c r="V1094" s="118"/>
    </row>
    <row r="1095" spans="4:22" ht="17.25" customHeight="1" x14ac:dyDescent="0.25">
      <c r="D1095" s="30"/>
      <c r="S1095" s="30"/>
      <c r="V1095" s="118"/>
    </row>
    <row r="1096" spans="4:22" ht="17.25" customHeight="1" x14ac:dyDescent="0.25">
      <c r="D1096" s="30"/>
      <c r="S1096" s="30"/>
      <c r="V1096" s="118"/>
    </row>
    <row r="1097" spans="4:22" ht="17.25" customHeight="1" x14ac:dyDescent="0.25">
      <c r="D1097" s="30"/>
      <c r="S1097" s="30"/>
      <c r="V1097" s="118"/>
    </row>
    <row r="1098" spans="4:22" ht="17.25" customHeight="1" x14ac:dyDescent="0.25">
      <c r="D1098" s="30"/>
      <c r="S1098" s="30"/>
      <c r="V1098" s="118"/>
    </row>
    <row r="1099" spans="4:22" ht="17.25" customHeight="1" x14ac:dyDescent="0.25">
      <c r="D1099" s="30"/>
      <c r="S1099" s="30"/>
      <c r="V1099" s="118"/>
    </row>
    <row r="1100" spans="4:22" ht="17.25" customHeight="1" x14ac:dyDescent="0.25">
      <c r="D1100" s="30"/>
      <c r="S1100" s="30"/>
      <c r="V1100" s="118"/>
    </row>
    <row r="1101" spans="4:22" ht="17.25" customHeight="1" x14ac:dyDescent="0.25">
      <c r="D1101" s="30"/>
      <c r="S1101" s="30"/>
      <c r="V1101" s="118"/>
    </row>
    <row r="1102" spans="4:22" ht="17.25" customHeight="1" x14ac:dyDescent="0.25">
      <c r="D1102" s="30"/>
      <c r="S1102" s="30"/>
      <c r="V1102" s="118"/>
    </row>
    <row r="1103" spans="4:22" ht="17.25" customHeight="1" x14ac:dyDescent="0.25">
      <c r="D1103" s="30"/>
      <c r="S1103" s="30"/>
      <c r="V1103" s="118"/>
    </row>
    <row r="1104" spans="4:22" ht="17.25" customHeight="1" x14ac:dyDescent="0.25">
      <c r="D1104" s="30"/>
      <c r="S1104" s="30"/>
      <c r="V1104" s="118"/>
    </row>
    <row r="1105" spans="4:22" ht="17.25" customHeight="1" x14ac:dyDescent="0.25">
      <c r="D1105" s="30"/>
      <c r="S1105" s="30"/>
      <c r="V1105" s="118"/>
    </row>
    <row r="1106" spans="4:22" ht="17.25" customHeight="1" x14ac:dyDescent="0.25">
      <c r="D1106" s="30"/>
      <c r="S1106" s="30"/>
      <c r="V1106" s="118"/>
    </row>
    <row r="1107" spans="4:22" ht="17.25" customHeight="1" x14ac:dyDescent="0.25">
      <c r="D1107" s="30"/>
      <c r="S1107" s="30"/>
      <c r="V1107" s="118"/>
    </row>
    <row r="1108" spans="4:22" ht="17.25" customHeight="1" x14ac:dyDescent="0.25">
      <c r="D1108" s="30"/>
      <c r="S1108" s="30"/>
      <c r="V1108" s="118"/>
    </row>
    <row r="1109" spans="4:22" ht="17.25" customHeight="1" x14ac:dyDescent="0.25">
      <c r="D1109" s="30"/>
      <c r="S1109" s="30"/>
      <c r="V1109" s="118"/>
    </row>
    <row r="1110" spans="4:22" ht="17.25" customHeight="1" x14ac:dyDescent="0.25">
      <c r="D1110" s="30"/>
      <c r="S1110" s="30"/>
      <c r="V1110" s="118"/>
    </row>
    <row r="1111" spans="4:22" ht="17.25" customHeight="1" x14ac:dyDescent="0.25">
      <c r="D1111" s="30"/>
      <c r="S1111" s="30"/>
      <c r="V1111" s="118"/>
    </row>
    <row r="1112" spans="4:22" ht="17.25" customHeight="1" x14ac:dyDescent="0.25">
      <c r="D1112" s="30"/>
      <c r="S1112" s="30"/>
      <c r="V1112" s="118"/>
    </row>
    <row r="1113" spans="4:22" ht="17.25" customHeight="1" x14ac:dyDescent="0.25">
      <c r="D1113" s="30"/>
      <c r="S1113" s="30"/>
      <c r="V1113" s="118"/>
    </row>
    <row r="1114" spans="4:22" ht="17.25" customHeight="1" x14ac:dyDescent="0.25">
      <c r="D1114" s="30"/>
      <c r="S1114" s="30"/>
      <c r="V1114" s="118"/>
    </row>
    <row r="1115" spans="4:22" ht="17.25" customHeight="1" x14ac:dyDescent="0.25">
      <c r="D1115" s="30"/>
      <c r="S1115" s="30"/>
      <c r="V1115" s="118"/>
    </row>
    <row r="1116" spans="4:22" ht="17.25" customHeight="1" x14ac:dyDescent="0.25">
      <c r="D1116" s="30"/>
      <c r="S1116" s="30"/>
      <c r="V1116" s="118"/>
    </row>
    <row r="1117" spans="4:22" ht="17.25" customHeight="1" x14ac:dyDescent="0.25">
      <c r="D1117" s="30"/>
      <c r="S1117" s="30"/>
      <c r="V1117" s="118"/>
    </row>
    <row r="1118" spans="4:22" ht="17.25" customHeight="1" x14ac:dyDescent="0.25">
      <c r="D1118" s="30"/>
      <c r="S1118" s="30"/>
      <c r="V1118" s="118"/>
    </row>
    <row r="1119" spans="4:22" ht="17.25" customHeight="1" x14ac:dyDescent="0.25">
      <c r="D1119" s="30"/>
      <c r="S1119" s="30"/>
      <c r="V1119" s="118"/>
    </row>
    <row r="1120" spans="4:22" ht="17.25" customHeight="1" x14ac:dyDescent="0.25">
      <c r="D1120" s="30"/>
      <c r="S1120" s="30"/>
      <c r="V1120" s="118"/>
    </row>
    <row r="1121" spans="4:22" ht="17.25" customHeight="1" x14ac:dyDescent="0.25">
      <c r="D1121" s="30"/>
      <c r="S1121" s="30"/>
      <c r="V1121" s="118"/>
    </row>
    <row r="1122" spans="4:22" ht="17.25" customHeight="1" x14ac:dyDescent="0.25">
      <c r="D1122" s="30"/>
      <c r="S1122" s="30"/>
      <c r="V1122" s="118"/>
    </row>
    <row r="1123" spans="4:22" ht="17.25" customHeight="1" x14ac:dyDescent="0.25">
      <c r="D1123" s="30"/>
      <c r="S1123" s="30"/>
      <c r="V1123" s="118"/>
    </row>
    <row r="1124" spans="4:22" ht="17.25" customHeight="1" x14ac:dyDescent="0.25">
      <c r="D1124" s="30"/>
      <c r="S1124" s="30"/>
      <c r="V1124" s="118"/>
    </row>
    <row r="1125" spans="4:22" ht="17.25" customHeight="1" x14ac:dyDescent="0.25">
      <c r="D1125" s="30"/>
      <c r="S1125" s="30"/>
      <c r="V1125" s="118"/>
    </row>
    <row r="1126" spans="4:22" ht="17.25" customHeight="1" x14ac:dyDescent="0.25">
      <c r="D1126" s="30"/>
      <c r="S1126" s="30"/>
      <c r="V1126" s="118"/>
    </row>
    <row r="1127" spans="4:22" ht="17.25" customHeight="1" x14ac:dyDescent="0.25">
      <c r="D1127" s="30"/>
      <c r="S1127" s="30"/>
      <c r="V1127" s="118"/>
    </row>
    <row r="1128" spans="4:22" ht="17.25" customHeight="1" x14ac:dyDescent="0.25">
      <c r="D1128" s="30"/>
      <c r="S1128" s="30"/>
      <c r="V1128" s="118"/>
    </row>
    <row r="1129" spans="4:22" ht="17.25" customHeight="1" x14ac:dyDescent="0.25">
      <c r="D1129" s="30"/>
      <c r="S1129" s="30"/>
      <c r="V1129" s="118"/>
    </row>
    <row r="1130" spans="4:22" ht="17.25" customHeight="1" x14ac:dyDescent="0.25">
      <c r="D1130" s="30"/>
      <c r="S1130" s="30"/>
      <c r="V1130" s="118"/>
    </row>
    <row r="1131" spans="4:22" ht="17.25" customHeight="1" x14ac:dyDescent="0.25">
      <c r="D1131" s="30"/>
      <c r="S1131" s="30"/>
      <c r="V1131" s="118"/>
    </row>
    <row r="1132" spans="4:22" ht="17.25" customHeight="1" x14ac:dyDescent="0.25">
      <c r="D1132" s="30"/>
      <c r="S1132" s="30"/>
      <c r="V1132" s="118"/>
    </row>
    <row r="1133" spans="4:22" ht="17.25" customHeight="1" x14ac:dyDescent="0.25">
      <c r="D1133" s="30"/>
      <c r="S1133" s="30"/>
      <c r="V1133" s="118"/>
    </row>
    <row r="1134" spans="4:22" ht="17.25" customHeight="1" x14ac:dyDescent="0.25">
      <c r="D1134" s="30"/>
      <c r="S1134" s="30"/>
      <c r="V1134" s="118"/>
    </row>
    <row r="1135" spans="4:22" ht="17.25" customHeight="1" x14ac:dyDescent="0.25">
      <c r="D1135" s="30"/>
      <c r="S1135" s="30"/>
      <c r="V1135" s="118"/>
    </row>
    <row r="1136" spans="4:22" ht="17.25" customHeight="1" x14ac:dyDescent="0.25">
      <c r="D1136" s="30"/>
      <c r="S1136" s="30"/>
      <c r="V1136" s="118"/>
    </row>
    <row r="1137" spans="4:22" ht="17.25" customHeight="1" x14ac:dyDescent="0.25">
      <c r="D1137" s="30"/>
      <c r="S1137" s="30"/>
      <c r="V1137" s="118"/>
    </row>
    <row r="1138" spans="4:22" ht="17.25" customHeight="1" x14ac:dyDescent="0.25">
      <c r="D1138" s="30"/>
      <c r="S1138" s="30"/>
      <c r="V1138" s="118"/>
    </row>
    <row r="1139" spans="4:22" ht="17.25" customHeight="1" x14ac:dyDescent="0.25">
      <c r="D1139" s="30"/>
      <c r="S1139" s="30"/>
      <c r="V1139" s="118"/>
    </row>
    <row r="1140" spans="4:22" ht="17.25" customHeight="1" x14ac:dyDescent="0.25">
      <c r="D1140" s="30"/>
      <c r="S1140" s="30"/>
      <c r="V1140" s="118"/>
    </row>
    <row r="1141" spans="4:22" ht="17.25" customHeight="1" x14ac:dyDescent="0.25">
      <c r="D1141" s="30"/>
      <c r="S1141" s="30"/>
      <c r="V1141" s="118"/>
    </row>
    <row r="1142" spans="4:22" ht="17.25" customHeight="1" x14ac:dyDescent="0.25">
      <c r="D1142" s="30"/>
      <c r="S1142" s="30"/>
      <c r="V1142" s="118"/>
    </row>
    <row r="1143" spans="4:22" ht="17.25" customHeight="1" x14ac:dyDescent="0.25">
      <c r="D1143" s="30"/>
      <c r="S1143" s="30"/>
      <c r="V1143" s="118"/>
    </row>
    <row r="1144" spans="4:22" ht="17.25" customHeight="1" x14ac:dyDescent="0.25">
      <c r="D1144" s="30"/>
      <c r="S1144" s="30"/>
      <c r="V1144" s="118"/>
    </row>
    <row r="1145" spans="4:22" ht="17.25" customHeight="1" x14ac:dyDescent="0.25">
      <c r="D1145" s="30"/>
      <c r="S1145" s="30"/>
      <c r="V1145" s="118"/>
    </row>
    <row r="1146" spans="4:22" ht="17.25" customHeight="1" x14ac:dyDescent="0.25">
      <c r="D1146" s="30"/>
      <c r="S1146" s="30"/>
      <c r="V1146" s="118"/>
    </row>
    <row r="1147" spans="4:22" ht="17.25" customHeight="1" x14ac:dyDescent="0.25">
      <c r="D1147" s="30"/>
      <c r="S1147" s="30"/>
      <c r="V1147" s="118"/>
    </row>
    <row r="1148" spans="4:22" ht="17.25" customHeight="1" x14ac:dyDescent="0.25">
      <c r="D1148" s="30"/>
      <c r="S1148" s="30"/>
      <c r="V1148" s="118"/>
    </row>
    <row r="1149" spans="4:22" ht="17.25" customHeight="1" x14ac:dyDescent="0.25">
      <c r="D1149" s="30"/>
      <c r="S1149" s="30"/>
      <c r="V1149" s="118"/>
    </row>
    <row r="1150" spans="4:22" ht="17.25" customHeight="1" x14ac:dyDescent="0.25">
      <c r="D1150" s="30"/>
      <c r="S1150" s="30"/>
      <c r="V1150" s="118"/>
    </row>
    <row r="1151" spans="4:22" ht="17.25" customHeight="1" x14ac:dyDescent="0.25">
      <c r="D1151" s="30"/>
      <c r="S1151" s="30"/>
      <c r="V1151" s="118"/>
    </row>
    <row r="1152" spans="4:22" ht="17.25" customHeight="1" x14ac:dyDescent="0.25">
      <c r="D1152" s="30"/>
      <c r="S1152" s="30"/>
      <c r="V1152" s="118"/>
    </row>
    <row r="1153" spans="4:22" ht="17.25" customHeight="1" x14ac:dyDescent="0.25">
      <c r="D1153" s="30"/>
      <c r="S1153" s="30"/>
      <c r="V1153" s="118"/>
    </row>
    <row r="1154" spans="4:22" ht="17.25" customHeight="1" x14ac:dyDescent="0.25">
      <c r="D1154" s="30"/>
      <c r="S1154" s="30"/>
      <c r="V1154" s="118"/>
    </row>
    <row r="1155" spans="4:22" ht="17.25" customHeight="1" x14ac:dyDescent="0.25">
      <c r="D1155" s="30"/>
      <c r="S1155" s="30"/>
      <c r="V1155" s="118"/>
    </row>
    <row r="1156" spans="4:22" ht="17.25" customHeight="1" x14ac:dyDescent="0.25">
      <c r="D1156" s="30"/>
      <c r="S1156" s="30"/>
      <c r="V1156" s="118"/>
    </row>
    <row r="1157" spans="4:22" ht="17.25" customHeight="1" x14ac:dyDescent="0.25">
      <c r="D1157" s="30"/>
      <c r="S1157" s="30"/>
      <c r="V1157" s="118"/>
    </row>
    <row r="1158" spans="4:22" ht="17.25" customHeight="1" x14ac:dyDescent="0.25">
      <c r="D1158" s="30"/>
      <c r="S1158" s="30"/>
      <c r="V1158" s="118"/>
    </row>
    <row r="1159" spans="4:22" ht="17.25" customHeight="1" x14ac:dyDescent="0.25">
      <c r="D1159" s="30"/>
      <c r="S1159" s="30"/>
      <c r="V1159" s="118"/>
    </row>
    <row r="1160" spans="4:22" ht="17.25" customHeight="1" x14ac:dyDescent="0.25">
      <c r="D1160" s="30"/>
      <c r="S1160" s="30"/>
      <c r="V1160" s="118"/>
    </row>
    <row r="1161" spans="4:22" ht="17.25" customHeight="1" x14ac:dyDescent="0.25">
      <c r="D1161" s="30"/>
      <c r="S1161" s="30"/>
      <c r="V1161" s="118"/>
    </row>
    <row r="1162" spans="4:22" ht="17.25" customHeight="1" x14ac:dyDescent="0.25">
      <c r="D1162" s="30"/>
      <c r="S1162" s="30"/>
      <c r="V1162" s="118"/>
    </row>
    <row r="1163" spans="4:22" ht="17.25" customHeight="1" x14ac:dyDescent="0.25">
      <c r="D1163" s="30"/>
      <c r="S1163" s="30"/>
      <c r="V1163" s="118"/>
    </row>
    <row r="1164" spans="4:22" ht="17.25" customHeight="1" x14ac:dyDescent="0.25">
      <c r="D1164" s="30"/>
      <c r="S1164" s="30"/>
      <c r="V1164" s="118"/>
    </row>
    <row r="1165" spans="4:22" ht="17.25" customHeight="1" x14ac:dyDescent="0.25">
      <c r="D1165" s="30"/>
      <c r="S1165" s="30"/>
      <c r="V1165" s="118"/>
    </row>
    <row r="1166" spans="4:22" ht="17.25" customHeight="1" x14ac:dyDescent="0.25">
      <c r="D1166" s="30"/>
      <c r="S1166" s="30"/>
      <c r="V1166" s="118"/>
    </row>
    <row r="1167" spans="4:22" ht="17.25" customHeight="1" x14ac:dyDescent="0.25">
      <c r="D1167" s="30"/>
      <c r="S1167" s="30"/>
      <c r="V1167" s="118"/>
    </row>
    <row r="1168" spans="4:22" ht="17.25" customHeight="1" x14ac:dyDescent="0.25">
      <c r="D1168" s="30"/>
      <c r="S1168" s="30"/>
      <c r="V1168" s="118"/>
    </row>
    <row r="1169" spans="4:22" ht="17.25" customHeight="1" x14ac:dyDescent="0.25">
      <c r="D1169" s="30"/>
      <c r="S1169" s="30"/>
      <c r="V1169" s="118"/>
    </row>
    <row r="1170" spans="4:22" ht="17.25" customHeight="1" x14ac:dyDescent="0.25">
      <c r="D1170" s="30"/>
      <c r="S1170" s="30"/>
      <c r="V1170" s="118"/>
    </row>
    <row r="1171" spans="4:22" ht="17.25" customHeight="1" x14ac:dyDescent="0.25">
      <c r="D1171" s="30"/>
      <c r="S1171" s="30"/>
      <c r="V1171" s="118"/>
    </row>
    <row r="1172" spans="4:22" ht="17.25" customHeight="1" x14ac:dyDescent="0.25">
      <c r="D1172" s="30"/>
      <c r="S1172" s="30"/>
      <c r="V1172" s="118"/>
    </row>
    <row r="1173" spans="4:22" ht="17.25" customHeight="1" x14ac:dyDescent="0.25">
      <c r="D1173" s="30"/>
      <c r="S1173" s="30"/>
      <c r="V1173" s="118"/>
    </row>
    <row r="1174" spans="4:22" ht="17.25" customHeight="1" x14ac:dyDescent="0.25">
      <c r="D1174" s="30"/>
      <c r="S1174" s="30"/>
      <c r="V1174" s="118"/>
    </row>
    <row r="1175" spans="4:22" ht="17.25" customHeight="1" x14ac:dyDescent="0.25">
      <c r="D1175" s="30"/>
      <c r="S1175" s="30"/>
      <c r="V1175" s="118"/>
    </row>
    <row r="1176" spans="4:22" ht="17.25" customHeight="1" x14ac:dyDescent="0.25">
      <c r="D1176" s="30"/>
      <c r="S1176" s="30"/>
      <c r="V1176" s="118"/>
    </row>
    <row r="1177" spans="4:22" ht="17.25" customHeight="1" x14ac:dyDescent="0.25">
      <c r="D1177" s="30"/>
      <c r="S1177" s="30"/>
      <c r="V1177" s="118"/>
    </row>
    <row r="1178" spans="4:22" ht="17.25" customHeight="1" x14ac:dyDescent="0.25">
      <c r="D1178" s="30"/>
      <c r="S1178" s="30"/>
      <c r="V1178" s="118"/>
    </row>
    <row r="1179" spans="4:22" ht="17.25" customHeight="1" x14ac:dyDescent="0.25">
      <c r="D1179" s="30"/>
      <c r="S1179" s="30"/>
      <c r="V1179" s="118"/>
    </row>
    <row r="1180" spans="4:22" ht="17.25" customHeight="1" x14ac:dyDescent="0.25">
      <c r="D1180" s="30"/>
      <c r="S1180" s="30"/>
      <c r="V1180" s="118"/>
    </row>
    <row r="1181" spans="4:22" ht="17.25" customHeight="1" x14ac:dyDescent="0.25">
      <c r="D1181" s="30"/>
      <c r="S1181" s="30"/>
      <c r="V1181" s="118"/>
    </row>
    <row r="1182" spans="4:22" ht="17.25" customHeight="1" x14ac:dyDescent="0.25">
      <c r="D1182" s="30"/>
      <c r="S1182" s="30"/>
      <c r="V1182" s="118"/>
    </row>
    <row r="1183" spans="4:22" ht="17.25" customHeight="1" x14ac:dyDescent="0.25">
      <c r="D1183" s="30"/>
      <c r="S1183" s="30"/>
      <c r="V1183" s="118"/>
    </row>
    <row r="1184" spans="4:22" ht="17.25" customHeight="1" x14ac:dyDescent="0.25">
      <c r="D1184" s="30"/>
      <c r="S1184" s="30"/>
      <c r="V1184" s="118"/>
    </row>
    <row r="1185" spans="4:22" ht="17.25" customHeight="1" x14ac:dyDescent="0.25">
      <c r="D1185" s="30"/>
      <c r="S1185" s="30"/>
      <c r="V1185" s="118"/>
    </row>
    <row r="1186" spans="4:22" ht="17.25" customHeight="1" x14ac:dyDescent="0.25">
      <c r="D1186" s="30"/>
      <c r="S1186" s="30"/>
      <c r="V1186" s="118"/>
    </row>
    <row r="1187" spans="4:22" ht="17.25" customHeight="1" x14ac:dyDescent="0.25">
      <c r="D1187" s="30"/>
      <c r="S1187" s="30"/>
      <c r="V1187" s="118"/>
    </row>
    <row r="1188" spans="4:22" ht="17.25" customHeight="1" x14ac:dyDescent="0.25">
      <c r="D1188" s="30"/>
      <c r="S1188" s="30"/>
      <c r="V1188" s="118"/>
    </row>
    <row r="1189" spans="4:22" ht="17.25" customHeight="1" x14ac:dyDescent="0.25">
      <c r="D1189" s="30"/>
      <c r="S1189" s="30"/>
      <c r="V1189" s="118"/>
    </row>
    <row r="1190" spans="4:22" ht="17.25" customHeight="1" x14ac:dyDescent="0.25">
      <c r="D1190" s="30"/>
      <c r="S1190" s="30"/>
      <c r="V1190" s="118"/>
    </row>
    <row r="1191" spans="4:22" ht="17.25" customHeight="1" x14ac:dyDescent="0.25">
      <c r="D1191" s="30"/>
      <c r="S1191" s="30"/>
      <c r="V1191" s="118"/>
    </row>
    <row r="1192" spans="4:22" ht="17.25" customHeight="1" x14ac:dyDescent="0.25">
      <c r="D1192" s="30"/>
      <c r="S1192" s="30"/>
      <c r="V1192" s="118"/>
    </row>
    <row r="1193" spans="4:22" ht="17.25" customHeight="1" x14ac:dyDescent="0.25">
      <c r="D1193" s="30"/>
      <c r="S1193" s="30"/>
      <c r="V1193" s="118"/>
    </row>
    <row r="1194" spans="4:22" ht="17.25" customHeight="1" x14ac:dyDescent="0.25">
      <c r="D1194" s="30"/>
      <c r="S1194" s="30"/>
      <c r="V1194" s="118"/>
    </row>
    <row r="1195" spans="4:22" ht="17.25" customHeight="1" x14ac:dyDescent="0.25">
      <c r="D1195" s="30"/>
      <c r="S1195" s="30"/>
      <c r="V1195" s="118"/>
    </row>
    <row r="1196" spans="4:22" ht="17.25" customHeight="1" x14ac:dyDescent="0.25">
      <c r="D1196" s="30"/>
      <c r="S1196" s="30"/>
      <c r="V1196" s="118"/>
    </row>
    <row r="1197" spans="4:22" ht="17.25" customHeight="1" x14ac:dyDescent="0.25">
      <c r="D1197" s="30"/>
      <c r="S1197" s="30"/>
      <c r="V1197" s="118"/>
    </row>
    <row r="1198" spans="4:22" ht="17.25" customHeight="1" x14ac:dyDescent="0.25">
      <c r="D1198" s="30"/>
      <c r="S1198" s="30"/>
      <c r="V1198" s="118"/>
    </row>
    <row r="1199" spans="4:22" ht="17.25" customHeight="1" x14ac:dyDescent="0.25">
      <c r="D1199" s="30"/>
      <c r="S1199" s="30"/>
      <c r="V1199" s="118"/>
    </row>
    <row r="1200" spans="4:22" ht="17.25" customHeight="1" x14ac:dyDescent="0.25">
      <c r="D1200" s="30"/>
      <c r="S1200" s="30"/>
      <c r="V1200" s="118"/>
    </row>
    <row r="1201" spans="4:22" ht="17.25" customHeight="1" x14ac:dyDescent="0.25">
      <c r="D1201" s="30"/>
      <c r="S1201" s="30"/>
      <c r="V1201" s="118"/>
    </row>
    <row r="1202" spans="4:22" ht="17.25" customHeight="1" x14ac:dyDescent="0.25">
      <c r="D1202" s="30"/>
      <c r="S1202" s="30"/>
      <c r="V1202" s="118"/>
    </row>
    <row r="1203" spans="4:22" ht="17.25" customHeight="1" x14ac:dyDescent="0.25">
      <c r="D1203" s="30"/>
      <c r="S1203" s="30"/>
      <c r="V1203" s="118"/>
    </row>
    <row r="1204" spans="4:22" ht="17.25" customHeight="1" x14ac:dyDescent="0.25">
      <c r="D1204" s="30"/>
      <c r="S1204" s="30"/>
      <c r="V1204" s="118"/>
    </row>
    <row r="1205" spans="4:22" ht="17.25" customHeight="1" x14ac:dyDescent="0.25">
      <c r="D1205" s="30"/>
      <c r="S1205" s="30"/>
      <c r="V1205" s="118"/>
    </row>
    <row r="1206" spans="4:22" ht="17.25" customHeight="1" x14ac:dyDescent="0.25">
      <c r="D1206" s="30"/>
      <c r="S1206" s="30"/>
      <c r="V1206" s="118"/>
    </row>
    <row r="1207" spans="4:22" ht="17.25" customHeight="1" x14ac:dyDescent="0.25">
      <c r="D1207" s="30"/>
      <c r="S1207" s="30"/>
      <c r="V1207" s="118"/>
    </row>
    <row r="1208" spans="4:22" ht="17.25" customHeight="1" x14ac:dyDescent="0.25">
      <c r="D1208" s="30"/>
      <c r="S1208" s="30"/>
      <c r="V1208" s="118"/>
    </row>
    <row r="1209" spans="4:22" ht="17.25" customHeight="1" x14ac:dyDescent="0.25">
      <c r="D1209" s="30"/>
      <c r="S1209" s="30"/>
      <c r="V1209" s="118"/>
    </row>
    <row r="1210" spans="4:22" ht="17.25" customHeight="1" x14ac:dyDescent="0.25">
      <c r="D1210" s="30"/>
      <c r="S1210" s="30"/>
      <c r="V1210" s="118"/>
    </row>
    <row r="1211" spans="4:22" ht="17.25" customHeight="1" x14ac:dyDescent="0.25">
      <c r="D1211" s="30"/>
      <c r="S1211" s="30"/>
      <c r="V1211" s="118"/>
    </row>
    <row r="1212" spans="4:22" ht="17.25" customHeight="1" x14ac:dyDescent="0.25">
      <c r="D1212" s="30"/>
      <c r="S1212" s="30"/>
      <c r="V1212" s="118"/>
    </row>
    <row r="1213" spans="4:22" ht="17.25" customHeight="1" x14ac:dyDescent="0.25">
      <c r="D1213" s="30"/>
      <c r="S1213" s="30"/>
      <c r="V1213" s="118"/>
    </row>
    <row r="1214" spans="4:22" ht="17.25" customHeight="1" x14ac:dyDescent="0.25">
      <c r="D1214" s="30"/>
      <c r="S1214" s="30"/>
      <c r="V1214" s="118"/>
    </row>
    <row r="1215" spans="4:22" ht="17.25" customHeight="1" x14ac:dyDescent="0.25">
      <c r="D1215" s="30"/>
      <c r="S1215" s="30"/>
      <c r="V1215" s="118"/>
    </row>
    <row r="1216" spans="4:22" ht="17.25" customHeight="1" x14ac:dyDescent="0.25">
      <c r="D1216" s="30"/>
      <c r="S1216" s="30"/>
      <c r="V1216" s="118"/>
    </row>
    <row r="1217" spans="4:22" ht="17.25" customHeight="1" x14ac:dyDescent="0.25">
      <c r="D1217" s="30"/>
      <c r="S1217" s="30"/>
      <c r="V1217" s="118"/>
    </row>
    <row r="1218" spans="4:22" ht="17.25" customHeight="1" x14ac:dyDescent="0.25">
      <c r="D1218" s="30"/>
      <c r="S1218" s="30"/>
      <c r="V1218" s="118"/>
    </row>
    <row r="1219" spans="4:22" ht="17.25" customHeight="1" x14ac:dyDescent="0.25">
      <c r="D1219" s="30"/>
      <c r="S1219" s="30"/>
      <c r="V1219" s="118"/>
    </row>
    <row r="1220" spans="4:22" ht="17.25" customHeight="1" x14ac:dyDescent="0.25">
      <c r="D1220" s="30"/>
      <c r="S1220" s="30"/>
      <c r="V1220" s="118"/>
    </row>
    <row r="1221" spans="4:22" ht="17.25" customHeight="1" x14ac:dyDescent="0.25">
      <c r="D1221" s="30"/>
      <c r="S1221" s="30"/>
      <c r="V1221" s="118"/>
    </row>
    <row r="1222" spans="4:22" ht="17.25" customHeight="1" x14ac:dyDescent="0.25">
      <c r="D1222" s="30"/>
      <c r="S1222" s="30"/>
      <c r="V1222" s="118"/>
    </row>
    <row r="1223" spans="4:22" ht="17.25" customHeight="1" x14ac:dyDescent="0.25">
      <c r="D1223" s="30"/>
      <c r="S1223" s="30"/>
      <c r="V1223" s="118"/>
    </row>
    <row r="1224" spans="4:22" ht="17.25" customHeight="1" x14ac:dyDescent="0.25">
      <c r="D1224" s="30"/>
      <c r="S1224" s="30"/>
      <c r="V1224" s="118"/>
    </row>
    <row r="1225" spans="4:22" ht="17.25" customHeight="1" x14ac:dyDescent="0.25">
      <c r="D1225" s="30"/>
      <c r="S1225" s="30"/>
      <c r="V1225" s="118"/>
    </row>
    <row r="1226" spans="4:22" ht="17.25" customHeight="1" x14ac:dyDescent="0.25">
      <c r="D1226" s="30"/>
      <c r="S1226" s="30"/>
      <c r="V1226" s="118"/>
    </row>
    <row r="1227" spans="4:22" ht="17.25" customHeight="1" x14ac:dyDescent="0.25">
      <c r="D1227" s="30"/>
      <c r="S1227" s="30"/>
      <c r="V1227" s="118"/>
    </row>
    <row r="1228" spans="4:22" ht="17.25" customHeight="1" x14ac:dyDescent="0.25">
      <c r="D1228" s="30"/>
      <c r="S1228" s="30"/>
      <c r="V1228" s="118"/>
    </row>
    <row r="1229" spans="4:22" ht="17.25" customHeight="1" x14ac:dyDescent="0.25">
      <c r="D1229" s="30"/>
      <c r="S1229" s="30"/>
      <c r="V1229" s="118"/>
    </row>
    <row r="1230" spans="4:22" ht="17.25" customHeight="1" x14ac:dyDescent="0.25">
      <c r="D1230" s="30"/>
      <c r="S1230" s="30"/>
      <c r="V1230" s="118"/>
    </row>
    <row r="1231" spans="4:22" ht="17.25" customHeight="1" x14ac:dyDescent="0.25">
      <c r="D1231" s="30"/>
      <c r="S1231" s="30"/>
      <c r="V1231" s="118"/>
    </row>
    <row r="1232" spans="4:22" ht="17.25" customHeight="1" x14ac:dyDescent="0.25">
      <c r="D1232" s="30"/>
      <c r="S1232" s="30"/>
      <c r="V1232" s="118"/>
    </row>
    <row r="1233" spans="4:22" ht="17.25" customHeight="1" x14ac:dyDescent="0.25">
      <c r="D1233" s="30"/>
      <c r="S1233" s="30"/>
      <c r="V1233" s="118"/>
    </row>
    <row r="1234" spans="4:22" ht="17.25" customHeight="1" x14ac:dyDescent="0.25">
      <c r="D1234" s="30"/>
      <c r="S1234" s="30"/>
      <c r="V1234" s="118"/>
    </row>
    <row r="1235" spans="4:22" ht="17.25" customHeight="1" x14ac:dyDescent="0.25">
      <c r="D1235" s="30"/>
      <c r="S1235" s="30"/>
      <c r="V1235" s="118"/>
    </row>
    <row r="1236" spans="4:22" ht="17.25" customHeight="1" x14ac:dyDescent="0.25">
      <c r="D1236" s="30"/>
      <c r="S1236" s="30"/>
      <c r="V1236" s="118"/>
    </row>
    <row r="1237" spans="4:22" ht="17.25" customHeight="1" x14ac:dyDescent="0.25">
      <c r="D1237" s="30"/>
      <c r="S1237" s="30"/>
      <c r="V1237" s="118"/>
    </row>
    <row r="1238" spans="4:22" ht="17.25" customHeight="1" x14ac:dyDescent="0.25">
      <c r="D1238" s="30"/>
      <c r="S1238" s="30"/>
      <c r="V1238" s="118"/>
    </row>
    <row r="1239" spans="4:22" ht="17.25" customHeight="1" x14ac:dyDescent="0.25">
      <c r="D1239" s="30"/>
      <c r="S1239" s="30"/>
      <c r="V1239" s="118"/>
    </row>
    <row r="1240" spans="4:22" ht="17.25" customHeight="1" x14ac:dyDescent="0.25">
      <c r="D1240" s="30"/>
      <c r="S1240" s="30"/>
      <c r="V1240" s="118"/>
    </row>
    <row r="1241" spans="4:22" ht="17.25" customHeight="1" x14ac:dyDescent="0.25">
      <c r="D1241" s="30"/>
      <c r="S1241" s="30"/>
      <c r="V1241" s="118"/>
    </row>
    <row r="1242" spans="4:22" ht="17.25" customHeight="1" x14ac:dyDescent="0.25">
      <c r="D1242" s="30"/>
      <c r="S1242" s="30"/>
      <c r="V1242" s="118"/>
    </row>
    <row r="1243" spans="4:22" ht="17.25" customHeight="1" x14ac:dyDescent="0.25">
      <c r="D1243" s="30"/>
      <c r="S1243" s="30"/>
      <c r="V1243" s="118"/>
    </row>
    <row r="1244" spans="4:22" ht="17.25" customHeight="1" x14ac:dyDescent="0.25">
      <c r="D1244" s="30"/>
      <c r="S1244" s="30"/>
      <c r="V1244" s="118"/>
    </row>
    <row r="1245" spans="4:22" ht="17.25" customHeight="1" x14ac:dyDescent="0.25">
      <c r="D1245" s="30"/>
      <c r="S1245" s="30"/>
      <c r="V1245" s="118"/>
    </row>
    <row r="1246" spans="4:22" ht="17.25" customHeight="1" x14ac:dyDescent="0.25">
      <c r="D1246" s="30"/>
      <c r="S1246" s="30"/>
      <c r="V1246" s="118"/>
    </row>
    <row r="1247" spans="4:22" ht="17.25" customHeight="1" x14ac:dyDescent="0.25">
      <c r="D1247" s="30"/>
      <c r="S1247" s="30"/>
      <c r="V1247" s="118"/>
    </row>
    <row r="1248" spans="4:22" ht="17.25" customHeight="1" x14ac:dyDescent="0.25">
      <c r="D1248" s="30"/>
      <c r="S1248" s="30"/>
      <c r="V1248" s="118"/>
    </row>
    <row r="1249" spans="4:22" ht="17.25" customHeight="1" x14ac:dyDescent="0.25">
      <c r="D1249" s="30"/>
      <c r="S1249" s="30"/>
      <c r="V1249" s="118"/>
    </row>
    <row r="1250" spans="4:22" ht="17.25" customHeight="1" x14ac:dyDescent="0.25">
      <c r="D1250" s="30"/>
      <c r="S1250" s="30"/>
      <c r="V1250" s="118"/>
    </row>
    <row r="1251" spans="4:22" ht="17.25" customHeight="1" x14ac:dyDescent="0.25">
      <c r="D1251" s="30"/>
      <c r="S1251" s="30"/>
      <c r="V1251" s="118"/>
    </row>
    <row r="1252" spans="4:22" ht="17.25" customHeight="1" x14ac:dyDescent="0.25">
      <c r="D1252" s="30"/>
      <c r="S1252" s="30"/>
      <c r="V1252" s="118"/>
    </row>
    <row r="1253" spans="4:22" ht="17.25" customHeight="1" x14ac:dyDescent="0.25">
      <c r="D1253" s="30"/>
      <c r="S1253" s="30"/>
      <c r="V1253" s="118"/>
    </row>
    <row r="1254" spans="4:22" ht="17.25" customHeight="1" x14ac:dyDescent="0.25">
      <c r="D1254" s="30"/>
      <c r="S1254" s="30"/>
      <c r="V1254" s="118"/>
    </row>
    <row r="1255" spans="4:22" ht="17.25" customHeight="1" x14ac:dyDescent="0.25">
      <c r="D1255" s="30"/>
      <c r="S1255" s="30"/>
      <c r="V1255" s="118"/>
    </row>
    <row r="1256" spans="4:22" ht="17.25" customHeight="1" x14ac:dyDescent="0.25">
      <c r="D1256" s="30"/>
      <c r="S1256" s="30"/>
      <c r="V1256" s="118"/>
    </row>
    <row r="1257" spans="4:22" ht="17.25" customHeight="1" x14ac:dyDescent="0.25">
      <c r="D1257" s="30"/>
      <c r="S1257" s="30"/>
      <c r="V1257" s="118"/>
    </row>
    <row r="1258" spans="4:22" ht="17.25" customHeight="1" x14ac:dyDescent="0.25">
      <c r="D1258" s="30"/>
      <c r="S1258" s="30"/>
      <c r="V1258" s="118"/>
    </row>
    <row r="1259" spans="4:22" ht="17.25" customHeight="1" x14ac:dyDescent="0.25">
      <c r="D1259" s="30"/>
      <c r="S1259" s="30"/>
      <c r="V1259" s="118"/>
    </row>
    <row r="1260" spans="4:22" ht="17.25" customHeight="1" x14ac:dyDescent="0.25">
      <c r="D1260" s="30"/>
      <c r="S1260" s="30"/>
      <c r="V1260" s="118"/>
    </row>
    <row r="1261" spans="4:22" ht="17.25" customHeight="1" x14ac:dyDescent="0.25">
      <c r="D1261" s="30"/>
      <c r="S1261" s="30"/>
      <c r="V1261" s="118"/>
    </row>
    <row r="1262" spans="4:22" ht="17.25" customHeight="1" x14ac:dyDescent="0.25">
      <c r="D1262" s="30"/>
      <c r="S1262" s="30"/>
      <c r="V1262" s="118"/>
    </row>
    <row r="1263" spans="4:22" ht="17.25" customHeight="1" x14ac:dyDescent="0.25">
      <c r="D1263" s="30"/>
      <c r="S1263" s="30"/>
      <c r="V1263" s="118"/>
    </row>
    <row r="1264" spans="4:22" ht="17.25" customHeight="1" x14ac:dyDescent="0.25">
      <c r="D1264" s="30"/>
      <c r="S1264" s="30"/>
      <c r="V1264" s="118"/>
    </row>
    <row r="1265" spans="4:22" ht="17.25" customHeight="1" x14ac:dyDescent="0.25">
      <c r="D1265" s="30"/>
      <c r="S1265" s="30"/>
      <c r="V1265" s="118"/>
    </row>
    <row r="1266" spans="4:22" ht="17.25" customHeight="1" x14ac:dyDescent="0.25">
      <c r="D1266" s="30"/>
      <c r="S1266" s="30"/>
      <c r="V1266" s="118"/>
    </row>
    <row r="1267" spans="4:22" ht="17.25" customHeight="1" x14ac:dyDescent="0.25">
      <c r="D1267" s="30"/>
      <c r="S1267" s="30"/>
      <c r="V1267" s="118"/>
    </row>
    <row r="1268" spans="4:22" ht="17.25" customHeight="1" x14ac:dyDescent="0.25">
      <c r="D1268" s="30"/>
      <c r="S1268" s="30"/>
      <c r="V1268" s="118"/>
    </row>
    <row r="1269" spans="4:22" ht="17.25" customHeight="1" x14ac:dyDescent="0.25">
      <c r="D1269" s="30"/>
      <c r="S1269" s="30"/>
      <c r="V1269" s="118"/>
    </row>
    <row r="1270" spans="4:22" ht="17.25" customHeight="1" x14ac:dyDescent="0.25">
      <c r="D1270" s="30"/>
      <c r="S1270" s="30"/>
      <c r="V1270" s="118"/>
    </row>
    <row r="1271" spans="4:22" ht="17.25" customHeight="1" x14ac:dyDescent="0.25">
      <c r="D1271" s="30"/>
      <c r="S1271" s="30"/>
      <c r="V1271" s="118"/>
    </row>
    <row r="1272" spans="4:22" ht="17.25" customHeight="1" x14ac:dyDescent="0.25">
      <c r="D1272" s="30"/>
      <c r="S1272" s="30"/>
      <c r="V1272" s="118"/>
    </row>
    <row r="1273" spans="4:22" ht="17.25" customHeight="1" x14ac:dyDescent="0.25">
      <c r="D1273" s="30"/>
      <c r="S1273" s="30"/>
      <c r="V1273" s="118"/>
    </row>
    <row r="1274" spans="4:22" ht="17.25" customHeight="1" x14ac:dyDescent="0.25">
      <c r="D1274" s="30"/>
      <c r="S1274" s="30"/>
      <c r="V1274" s="118"/>
    </row>
    <row r="1275" spans="4:22" ht="17.25" customHeight="1" x14ac:dyDescent="0.25">
      <c r="D1275" s="30"/>
      <c r="S1275" s="30"/>
      <c r="V1275" s="118"/>
    </row>
    <row r="1276" spans="4:22" ht="17.25" customHeight="1" x14ac:dyDescent="0.25">
      <c r="D1276" s="30"/>
      <c r="S1276" s="30"/>
      <c r="V1276" s="118"/>
    </row>
    <row r="1277" spans="4:22" ht="17.25" customHeight="1" x14ac:dyDescent="0.25">
      <c r="D1277" s="30"/>
      <c r="S1277" s="30"/>
      <c r="V1277" s="118"/>
    </row>
    <row r="1278" spans="4:22" ht="17.25" customHeight="1" x14ac:dyDescent="0.25">
      <c r="D1278" s="30"/>
      <c r="S1278" s="30"/>
      <c r="V1278" s="118"/>
    </row>
    <row r="1279" spans="4:22" ht="17.25" customHeight="1" x14ac:dyDescent="0.25">
      <c r="D1279" s="30"/>
      <c r="S1279" s="30"/>
      <c r="V1279" s="118"/>
    </row>
    <row r="1280" spans="4:22" ht="17.25" customHeight="1" x14ac:dyDescent="0.25">
      <c r="D1280" s="30"/>
      <c r="S1280" s="30"/>
      <c r="V1280" s="118"/>
    </row>
    <row r="1281" spans="4:22" ht="17.25" customHeight="1" x14ac:dyDescent="0.25">
      <c r="D1281" s="30"/>
      <c r="S1281" s="30"/>
      <c r="V1281" s="118"/>
    </row>
    <row r="1282" spans="4:22" ht="17.25" customHeight="1" x14ac:dyDescent="0.25">
      <c r="D1282" s="30"/>
      <c r="S1282" s="30"/>
      <c r="V1282" s="118"/>
    </row>
    <row r="1283" spans="4:22" ht="17.25" customHeight="1" x14ac:dyDescent="0.25">
      <c r="D1283" s="30"/>
      <c r="S1283" s="30"/>
      <c r="V1283" s="118"/>
    </row>
    <row r="1284" spans="4:22" ht="17.25" customHeight="1" x14ac:dyDescent="0.25">
      <c r="D1284" s="30"/>
      <c r="S1284" s="30"/>
      <c r="V1284" s="118"/>
    </row>
    <row r="1285" spans="4:22" ht="17.25" customHeight="1" x14ac:dyDescent="0.25">
      <c r="D1285" s="30"/>
      <c r="S1285" s="30"/>
      <c r="V1285" s="118"/>
    </row>
    <row r="1286" spans="4:22" ht="17.25" customHeight="1" x14ac:dyDescent="0.25">
      <c r="D1286" s="30"/>
      <c r="S1286" s="30"/>
      <c r="V1286" s="118"/>
    </row>
    <row r="1287" spans="4:22" ht="17.25" customHeight="1" x14ac:dyDescent="0.25">
      <c r="D1287" s="30"/>
      <c r="S1287" s="30"/>
      <c r="V1287" s="118"/>
    </row>
    <row r="1288" spans="4:22" ht="17.25" customHeight="1" x14ac:dyDescent="0.25">
      <c r="D1288" s="30"/>
      <c r="S1288" s="30"/>
      <c r="V1288" s="118"/>
    </row>
    <row r="1289" spans="4:22" ht="17.25" customHeight="1" x14ac:dyDescent="0.25">
      <c r="D1289" s="30"/>
      <c r="S1289" s="30"/>
      <c r="V1289" s="118"/>
    </row>
    <row r="1290" spans="4:22" ht="17.25" customHeight="1" x14ac:dyDescent="0.25">
      <c r="D1290" s="30"/>
      <c r="S1290" s="30"/>
      <c r="V1290" s="118"/>
    </row>
    <row r="1291" spans="4:22" ht="17.25" customHeight="1" x14ac:dyDescent="0.25">
      <c r="D1291" s="30"/>
      <c r="S1291" s="30"/>
      <c r="V1291" s="118"/>
    </row>
    <row r="1292" spans="4:22" ht="17.25" customHeight="1" x14ac:dyDescent="0.25">
      <c r="D1292" s="30"/>
      <c r="S1292" s="30"/>
      <c r="V1292" s="118"/>
    </row>
    <row r="1293" spans="4:22" ht="17.25" customHeight="1" x14ac:dyDescent="0.25">
      <c r="D1293" s="30"/>
      <c r="S1293" s="30"/>
      <c r="V1293" s="118"/>
    </row>
    <row r="1294" spans="4:22" ht="17.25" customHeight="1" x14ac:dyDescent="0.25">
      <c r="D1294" s="30"/>
      <c r="S1294" s="30"/>
      <c r="V1294" s="118"/>
    </row>
    <row r="1295" spans="4:22" ht="17.25" customHeight="1" x14ac:dyDescent="0.25">
      <c r="D1295" s="30"/>
      <c r="S1295" s="30"/>
      <c r="V1295" s="118"/>
    </row>
    <row r="1296" spans="4:22" ht="17.25" customHeight="1" x14ac:dyDescent="0.25">
      <c r="D1296" s="30"/>
      <c r="S1296" s="30"/>
      <c r="V1296" s="118"/>
    </row>
    <row r="1297" spans="4:22" ht="17.25" customHeight="1" x14ac:dyDescent="0.25">
      <c r="D1297" s="30"/>
      <c r="S1297" s="30"/>
      <c r="V1297" s="118"/>
    </row>
    <row r="1298" spans="4:22" ht="17.25" customHeight="1" x14ac:dyDescent="0.25">
      <c r="D1298" s="30"/>
      <c r="S1298" s="30"/>
      <c r="V1298" s="118"/>
    </row>
    <row r="1299" spans="4:22" ht="17.25" customHeight="1" x14ac:dyDescent="0.25">
      <c r="D1299" s="30"/>
      <c r="S1299" s="30"/>
      <c r="V1299" s="118"/>
    </row>
    <row r="1300" spans="4:22" ht="17.25" customHeight="1" x14ac:dyDescent="0.25">
      <c r="D1300" s="30"/>
      <c r="S1300" s="30"/>
      <c r="V1300" s="118"/>
    </row>
    <row r="1301" spans="4:22" ht="17.25" customHeight="1" x14ac:dyDescent="0.25">
      <c r="D1301" s="30"/>
      <c r="S1301" s="30"/>
      <c r="V1301" s="118"/>
    </row>
    <row r="1302" spans="4:22" ht="17.25" customHeight="1" x14ac:dyDescent="0.25">
      <c r="D1302" s="30"/>
      <c r="S1302" s="30"/>
      <c r="V1302" s="118"/>
    </row>
    <row r="1303" spans="4:22" ht="17.25" customHeight="1" x14ac:dyDescent="0.25">
      <c r="D1303" s="30"/>
      <c r="S1303" s="30"/>
      <c r="V1303" s="118"/>
    </row>
    <row r="1304" spans="4:22" ht="17.25" customHeight="1" x14ac:dyDescent="0.25">
      <c r="D1304" s="30"/>
      <c r="S1304" s="30"/>
      <c r="V1304" s="118"/>
    </row>
    <row r="1305" spans="4:22" ht="17.25" customHeight="1" x14ac:dyDescent="0.25">
      <c r="D1305" s="30"/>
      <c r="S1305" s="30"/>
      <c r="V1305" s="118"/>
    </row>
    <row r="1306" spans="4:22" ht="17.25" customHeight="1" x14ac:dyDescent="0.25">
      <c r="D1306" s="30"/>
      <c r="S1306" s="30"/>
      <c r="V1306" s="118"/>
    </row>
    <row r="1307" spans="4:22" ht="17.25" customHeight="1" x14ac:dyDescent="0.25">
      <c r="D1307" s="30"/>
      <c r="S1307" s="30"/>
      <c r="V1307" s="118"/>
    </row>
    <row r="1308" spans="4:22" ht="17.25" customHeight="1" x14ac:dyDescent="0.25">
      <c r="D1308" s="30"/>
      <c r="S1308" s="30"/>
      <c r="V1308" s="118"/>
    </row>
    <row r="1309" spans="4:22" ht="17.25" customHeight="1" x14ac:dyDescent="0.25">
      <c r="D1309" s="30"/>
      <c r="S1309" s="30"/>
      <c r="V1309" s="118"/>
    </row>
    <row r="1310" spans="4:22" ht="17.25" customHeight="1" x14ac:dyDescent="0.25">
      <c r="D1310" s="30"/>
      <c r="S1310" s="30"/>
      <c r="V1310" s="118"/>
    </row>
    <row r="1311" spans="4:22" ht="17.25" customHeight="1" x14ac:dyDescent="0.25">
      <c r="D1311" s="30"/>
      <c r="S1311" s="30"/>
      <c r="V1311" s="118"/>
    </row>
    <row r="1312" spans="4:22" ht="17.25" customHeight="1" x14ac:dyDescent="0.25">
      <c r="D1312" s="30"/>
      <c r="S1312" s="30"/>
      <c r="V1312" s="118"/>
    </row>
    <row r="1313" spans="4:22" ht="17.25" customHeight="1" x14ac:dyDescent="0.25">
      <c r="D1313" s="30"/>
      <c r="S1313" s="30"/>
      <c r="V1313" s="118"/>
    </row>
    <row r="1314" spans="4:22" ht="17.25" customHeight="1" x14ac:dyDescent="0.25">
      <c r="D1314" s="30"/>
      <c r="S1314" s="30"/>
      <c r="V1314" s="118"/>
    </row>
    <row r="1315" spans="4:22" ht="17.25" customHeight="1" x14ac:dyDescent="0.25">
      <c r="D1315" s="30"/>
      <c r="S1315" s="30"/>
      <c r="V1315" s="118"/>
    </row>
    <row r="1316" spans="4:22" ht="17.25" customHeight="1" x14ac:dyDescent="0.25">
      <c r="D1316" s="30"/>
      <c r="S1316" s="30"/>
      <c r="V1316" s="118"/>
    </row>
    <row r="1317" spans="4:22" ht="17.25" customHeight="1" x14ac:dyDescent="0.25">
      <c r="D1317" s="30"/>
      <c r="S1317" s="30"/>
      <c r="V1317" s="118"/>
    </row>
    <row r="1318" spans="4:22" ht="17.25" customHeight="1" x14ac:dyDescent="0.25">
      <c r="D1318" s="30"/>
      <c r="S1318" s="30"/>
      <c r="V1318" s="118"/>
    </row>
    <row r="1319" spans="4:22" ht="17.25" customHeight="1" x14ac:dyDescent="0.25">
      <c r="D1319" s="30"/>
      <c r="S1319" s="30"/>
      <c r="V1319" s="118"/>
    </row>
    <row r="1320" spans="4:22" ht="17.25" customHeight="1" x14ac:dyDescent="0.25">
      <c r="D1320" s="30"/>
      <c r="S1320" s="30"/>
      <c r="V1320" s="118"/>
    </row>
    <row r="1321" spans="4:22" ht="17.25" customHeight="1" x14ac:dyDescent="0.25">
      <c r="D1321" s="30"/>
      <c r="S1321" s="30"/>
      <c r="V1321" s="118"/>
    </row>
    <row r="1322" spans="4:22" ht="17.25" customHeight="1" x14ac:dyDescent="0.25">
      <c r="D1322" s="30"/>
      <c r="S1322" s="30"/>
      <c r="V1322" s="118"/>
    </row>
    <row r="1323" spans="4:22" ht="17.25" customHeight="1" x14ac:dyDescent="0.25">
      <c r="D1323" s="30"/>
      <c r="S1323" s="30"/>
      <c r="V1323" s="118"/>
    </row>
    <row r="1324" spans="4:22" ht="17.25" customHeight="1" x14ac:dyDescent="0.25">
      <c r="D1324" s="30"/>
      <c r="S1324" s="30"/>
      <c r="V1324" s="118"/>
    </row>
    <row r="1325" spans="4:22" ht="17.25" customHeight="1" x14ac:dyDescent="0.25">
      <c r="D1325" s="30"/>
      <c r="S1325" s="30"/>
      <c r="V1325" s="118"/>
    </row>
    <row r="1326" spans="4:22" ht="17.25" customHeight="1" x14ac:dyDescent="0.25">
      <c r="D1326" s="30"/>
      <c r="S1326" s="30"/>
      <c r="V1326" s="118"/>
    </row>
    <row r="1327" spans="4:22" ht="17.25" customHeight="1" x14ac:dyDescent="0.25">
      <c r="D1327" s="30"/>
      <c r="S1327" s="30"/>
      <c r="V1327" s="118"/>
    </row>
    <row r="1328" spans="4:22" ht="17.25" customHeight="1" x14ac:dyDescent="0.25">
      <c r="D1328" s="30"/>
      <c r="S1328" s="30"/>
      <c r="V1328" s="118"/>
    </row>
    <row r="1329" spans="4:22" ht="17.25" customHeight="1" x14ac:dyDescent="0.25">
      <c r="D1329" s="30"/>
      <c r="S1329" s="30"/>
      <c r="V1329" s="118"/>
    </row>
    <row r="1330" spans="4:22" ht="17.25" customHeight="1" x14ac:dyDescent="0.25">
      <c r="D1330" s="30"/>
      <c r="S1330" s="30"/>
      <c r="V1330" s="118"/>
    </row>
    <row r="1331" spans="4:22" ht="17.25" customHeight="1" x14ac:dyDescent="0.25">
      <c r="D1331" s="30"/>
      <c r="S1331" s="30"/>
      <c r="V1331" s="118"/>
    </row>
    <row r="1332" spans="4:22" ht="17.25" customHeight="1" x14ac:dyDescent="0.25">
      <c r="D1332" s="30"/>
      <c r="S1332" s="30"/>
      <c r="V1332" s="118"/>
    </row>
    <row r="1333" spans="4:22" ht="17.25" customHeight="1" x14ac:dyDescent="0.25">
      <c r="D1333" s="30"/>
      <c r="S1333" s="30"/>
      <c r="V1333" s="118"/>
    </row>
    <row r="1334" spans="4:22" ht="17.25" customHeight="1" x14ac:dyDescent="0.25">
      <c r="D1334" s="30"/>
      <c r="S1334" s="30"/>
      <c r="V1334" s="118"/>
    </row>
    <row r="1335" spans="4:22" ht="17.25" customHeight="1" x14ac:dyDescent="0.25">
      <c r="D1335" s="30"/>
      <c r="S1335" s="30"/>
      <c r="V1335" s="118"/>
    </row>
    <row r="1336" spans="4:22" ht="17.25" customHeight="1" x14ac:dyDescent="0.25">
      <c r="D1336" s="30"/>
      <c r="S1336" s="30"/>
      <c r="V1336" s="118"/>
    </row>
    <row r="1337" spans="4:22" ht="17.25" customHeight="1" x14ac:dyDescent="0.25">
      <c r="D1337" s="30"/>
      <c r="S1337" s="30"/>
      <c r="V1337" s="118"/>
    </row>
    <row r="1338" spans="4:22" ht="17.25" customHeight="1" x14ac:dyDescent="0.25">
      <c r="D1338" s="30"/>
      <c r="S1338" s="30"/>
      <c r="V1338" s="118"/>
    </row>
    <row r="1339" spans="4:22" ht="17.25" customHeight="1" x14ac:dyDescent="0.25">
      <c r="D1339" s="30"/>
      <c r="S1339" s="30"/>
      <c r="V1339" s="118"/>
    </row>
    <row r="1340" spans="4:22" ht="17.25" customHeight="1" x14ac:dyDescent="0.25">
      <c r="D1340" s="30"/>
      <c r="S1340" s="30"/>
      <c r="V1340" s="118"/>
    </row>
    <row r="1341" spans="4:22" ht="17.25" customHeight="1" x14ac:dyDescent="0.25">
      <c r="D1341" s="30"/>
      <c r="S1341" s="30"/>
      <c r="V1341" s="118"/>
    </row>
    <row r="1342" spans="4:22" ht="17.25" customHeight="1" x14ac:dyDescent="0.25">
      <c r="D1342" s="30"/>
      <c r="S1342" s="30"/>
      <c r="V1342" s="118"/>
    </row>
    <row r="1343" spans="4:22" ht="17.25" customHeight="1" x14ac:dyDescent="0.25">
      <c r="D1343" s="30"/>
      <c r="S1343" s="30"/>
      <c r="V1343" s="118"/>
    </row>
    <row r="1344" spans="4:22" ht="17.25" customHeight="1" x14ac:dyDescent="0.25">
      <c r="D1344" s="30"/>
      <c r="S1344" s="30"/>
      <c r="V1344" s="118"/>
    </row>
    <row r="1345" spans="4:22" ht="17.25" customHeight="1" x14ac:dyDescent="0.25">
      <c r="D1345" s="30"/>
      <c r="S1345" s="30"/>
      <c r="V1345" s="118"/>
    </row>
    <row r="1346" spans="4:22" ht="17.25" customHeight="1" x14ac:dyDescent="0.25">
      <c r="D1346" s="30"/>
      <c r="S1346" s="30"/>
      <c r="V1346" s="118"/>
    </row>
    <row r="1347" spans="4:22" ht="17.25" customHeight="1" x14ac:dyDescent="0.25">
      <c r="D1347" s="30"/>
      <c r="S1347" s="30"/>
      <c r="V1347" s="118"/>
    </row>
    <row r="1348" spans="4:22" ht="17.25" customHeight="1" x14ac:dyDescent="0.25">
      <c r="D1348" s="30"/>
      <c r="S1348" s="30"/>
      <c r="V1348" s="118"/>
    </row>
    <row r="1349" spans="4:22" ht="17.25" customHeight="1" x14ac:dyDescent="0.25">
      <c r="D1349" s="30"/>
      <c r="S1349" s="30"/>
      <c r="V1349" s="118"/>
    </row>
    <row r="1350" spans="4:22" ht="17.25" customHeight="1" x14ac:dyDescent="0.25">
      <c r="D1350" s="30"/>
      <c r="S1350" s="30"/>
      <c r="V1350" s="118"/>
    </row>
    <row r="1351" spans="4:22" ht="17.25" customHeight="1" x14ac:dyDescent="0.25">
      <c r="D1351" s="30"/>
      <c r="S1351" s="30"/>
      <c r="V1351" s="118"/>
    </row>
    <row r="1352" spans="4:22" ht="17.25" customHeight="1" x14ac:dyDescent="0.25">
      <c r="D1352" s="30"/>
      <c r="S1352" s="30"/>
      <c r="V1352" s="118"/>
    </row>
    <row r="1353" spans="4:22" ht="17.25" customHeight="1" x14ac:dyDescent="0.25">
      <c r="D1353" s="30"/>
      <c r="S1353" s="30"/>
      <c r="V1353" s="118"/>
    </row>
    <row r="1354" spans="4:22" ht="17.25" customHeight="1" x14ac:dyDescent="0.25">
      <c r="D1354" s="30"/>
      <c r="S1354" s="30"/>
      <c r="V1354" s="118"/>
    </row>
    <row r="1355" spans="4:22" ht="17.25" customHeight="1" x14ac:dyDescent="0.25">
      <c r="D1355" s="30"/>
      <c r="S1355" s="30"/>
      <c r="V1355" s="118"/>
    </row>
    <row r="1356" spans="4:22" ht="17.25" customHeight="1" x14ac:dyDescent="0.25">
      <c r="D1356" s="30"/>
      <c r="S1356" s="30"/>
      <c r="V1356" s="118"/>
    </row>
    <row r="1357" spans="4:22" ht="17.25" customHeight="1" x14ac:dyDescent="0.25">
      <c r="D1357" s="30"/>
      <c r="S1357" s="30"/>
      <c r="V1357" s="118"/>
    </row>
    <row r="1358" spans="4:22" ht="17.25" customHeight="1" x14ac:dyDescent="0.25">
      <c r="D1358" s="30"/>
      <c r="S1358" s="30"/>
      <c r="V1358" s="118"/>
    </row>
    <row r="1359" spans="4:22" ht="17.25" customHeight="1" x14ac:dyDescent="0.25">
      <c r="D1359" s="30"/>
      <c r="S1359" s="30"/>
      <c r="V1359" s="118"/>
    </row>
    <row r="1360" spans="4:22" ht="17.25" customHeight="1" x14ac:dyDescent="0.25">
      <c r="D1360" s="30"/>
      <c r="S1360" s="30"/>
      <c r="V1360" s="118"/>
    </row>
    <row r="1361" spans="4:22" ht="17.25" customHeight="1" x14ac:dyDescent="0.25">
      <c r="D1361" s="30"/>
      <c r="S1361" s="30"/>
      <c r="V1361" s="118"/>
    </row>
    <row r="1362" spans="4:22" ht="17.25" customHeight="1" x14ac:dyDescent="0.25">
      <c r="D1362" s="30"/>
      <c r="S1362" s="30"/>
      <c r="V1362" s="118"/>
    </row>
    <row r="1363" spans="4:22" ht="17.25" customHeight="1" x14ac:dyDescent="0.25">
      <c r="D1363" s="30"/>
      <c r="S1363" s="30"/>
      <c r="V1363" s="118"/>
    </row>
    <row r="1364" spans="4:22" ht="17.25" customHeight="1" x14ac:dyDescent="0.25">
      <c r="D1364" s="30"/>
      <c r="S1364" s="30"/>
      <c r="V1364" s="118"/>
    </row>
    <row r="1365" spans="4:22" ht="17.25" customHeight="1" x14ac:dyDescent="0.25">
      <c r="D1365" s="30"/>
      <c r="S1365" s="30"/>
      <c r="V1365" s="118"/>
    </row>
    <row r="1366" spans="4:22" ht="17.25" customHeight="1" x14ac:dyDescent="0.25">
      <c r="D1366" s="30"/>
      <c r="S1366" s="30"/>
      <c r="V1366" s="118"/>
    </row>
    <row r="1367" spans="4:22" ht="17.25" customHeight="1" x14ac:dyDescent="0.25">
      <c r="D1367" s="30"/>
      <c r="S1367" s="30"/>
      <c r="V1367" s="118"/>
    </row>
    <row r="1368" spans="4:22" ht="17.25" customHeight="1" x14ac:dyDescent="0.25">
      <c r="D1368" s="30"/>
      <c r="S1368" s="30"/>
      <c r="V1368" s="118"/>
    </row>
    <row r="1369" spans="4:22" ht="17.25" customHeight="1" x14ac:dyDescent="0.25">
      <c r="D1369" s="30"/>
      <c r="S1369" s="30"/>
      <c r="V1369" s="118"/>
    </row>
    <row r="1370" spans="4:22" ht="17.25" customHeight="1" x14ac:dyDescent="0.25">
      <c r="D1370" s="30"/>
      <c r="S1370" s="30"/>
      <c r="V1370" s="118"/>
    </row>
    <row r="1371" spans="4:22" ht="17.25" customHeight="1" x14ac:dyDescent="0.25">
      <c r="D1371" s="30"/>
      <c r="S1371" s="30"/>
      <c r="V1371" s="118"/>
    </row>
    <row r="1372" spans="4:22" ht="17.25" customHeight="1" x14ac:dyDescent="0.25">
      <c r="D1372" s="30"/>
      <c r="S1372" s="30"/>
      <c r="V1372" s="118"/>
    </row>
    <row r="1373" spans="4:22" ht="17.25" customHeight="1" x14ac:dyDescent="0.25">
      <c r="D1373" s="30"/>
      <c r="S1373" s="30"/>
      <c r="V1373" s="118"/>
    </row>
    <row r="1374" spans="4:22" ht="17.25" customHeight="1" x14ac:dyDescent="0.25">
      <c r="D1374" s="30"/>
      <c r="S1374" s="30"/>
      <c r="V1374" s="118"/>
    </row>
    <row r="1375" spans="4:22" ht="17.25" customHeight="1" x14ac:dyDescent="0.25">
      <c r="D1375" s="30"/>
      <c r="S1375" s="30"/>
      <c r="V1375" s="118"/>
    </row>
    <row r="1376" spans="4:22" ht="17.25" customHeight="1" x14ac:dyDescent="0.25">
      <c r="D1376" s="30"/>
      <c r="S1376" s="30"/>
      <c r="V1376" s="118"/>
    </row>
    <row r="1377" spans="4:22" ht="17.25" customHeight="1" x14ac:dyDescent="0.25">
      <c r="D1377" s="30"/>
      <c r="S1377" s="30"/>
      <c r="V1377" s="118"/>
    </row>
    <row r="1378" spans="4:22" ht="17.25" customHeight="1" x14ac:dyDescent="0.25">
      <c r="D1378" s="30"/>
      <c r="S1378" s="30"/>
      <c r="V1378" s="118"/>
    </row>
    <row r="1379" spans="4:22" ht="17.25" customHeight="1" x14ac:dyDescent="0.25">
      <c r="D1379" s="30"/>
      <c r="S1379" s="30"/>
      <c r="V1379" s="118"/>
    </row>
    <row r="1380" spans="4:22" ht="17.25" customHeight="1" x14ac:dyDescent="0.25">
      <c r="D1380" s="30"/>
      <c r="S1380" s="30"/>
      <c r="V1380" s="118"/>
    </row>
    <row r="1381" spans="4:22" ht="17.25" customHeight="1" x14ac:dyDescent="0.25">
      <c r="D1381" s="30"/>
      <c r="S1381" s="30"/>
      <c r="V1381" s="118"/>
    </row>
    <row r="1382" spans="4:22" ht="17.25" customHeight="1" x14ac:dyDescent="0.25">
      <c r="D1382" s="30"/>
      <c r="S1382" s="30"/>
      <c r="V1382" s="118"/>
    </row>
    <row r="1383" spans="4:22" ht="17.25" customHeight="1" x14ac:dyDescent="0.25">
      <c r="D1383" s="30"/>
      <c r="S1383" s="30"/>
      <c r="V1383" s="118"/>
    </row>
    <row r="1384" spans="4:22" ht="17.25" customHeight="1" x14ac:dyDescent="0.25">
      <c r="D1384" s="30"/>
      <c r="S1384" s="30"/>
      <c r="V1384" s="118"/>
    </row>
    <row r="1385" spans="4:22" ht="17.25" customHeight="1" x14ac:dyDescent="0.25">
      <c r="D1385" s="30"/>
      <c r="S1385" s="30"/>
      <c r="V1385" s="118"/>
    </row>
    <row r="1386" spans="4:22" ht="17.25" customHeight="1" x14ac:dyDescent="0.25">
      <c r="D1386" s="30"/>
      <c r="S1386" s="30"/>
      <c r="V1386" s="118"/>
    </row>
    <row r="1387" spans="4:22" ht="17.25" customHeight="1" x14ac:dyDescent="0.25">
      <c r="D1387" s="30"/>
      <c r="S1387" s="30"/>
      <c r="V1387" s="118"/>
    </row>
    <row r="1388" spans="4:22" ht="17.25" customHeight="1" x14ac:dyDescent="0.25">
      <c r="D1388" s="30"/>
      <c r="S1388" s="30"/>
      <c r="V1388" s="118"/>
    </row>
    <row r="1389" spans="4:22" ht="17.25" customHeight="1" x14ac:dyDescent="0.25">
      <c r="D1389" s="30"/>
      <c r="S1389" s="30"/>
      <c r="V1389" s="118"/>
    </row>
    <row r="1390" spans="4:22" ht="17.25" customHeight="1" x14ac:dyDescent="0.25">
      <c r="D1390" s="30"/>
      <c r="S1390" s="30"/>
      <c r="V1390" s="118"/>
    </row>
    <row r="1391" spans="4:22" ht="17.25" customHeight="1" x14ac:dyDescent="0.25">
      <c r="D1391" s="30"/>
      <c r="S1391" s="30"/>
      <c r="V1391" s="118"/>
    </row>
    <row r="1392" spans="4:22" ht="17.25" customHeight="1" x14ac:dyDescent="0.25">
      <c r="D1392" s="30"/>
      <c r="S1392" s="30"/>
      <c r="V1392" s="118"/>
    </row>
    <row r="1393" spans="4:22" ht="17.25" customHeight="1" x14ac:dyDescent="0.25">
      <c r="D1393" s="30"/>
      <c r="S1393" s="30"/>
      <c r="V1393" s="118"/>
    </row>
    <row r="1394" spans="4:22" ht="17.25" customHeight="1" x14ac:dyDescent="0.25">
      <c r="D1394" s="30"/>
      <c r="S1394" s="30"/>
      <c r="V1394" s="118"/>
    </row>
    <row r="1395" spans="4:22" ht="17.25" customHeight="1" x14ac:dyDescent="0.25">
      <c r="D1395" s="30"/>
      <c r="S1395" s="30"/>
      <c r="V1395" s="118"/>
    </row>
    <row r="1396" spans="4:22" ht="17.25" customHeight="1" x14ac:dyDescent="0.25">
      <c r="D1396" s="30"/>
      <c r="S1396" s="30"/>
      <c r="V1396" s="118"/>
    </row>
    <row r="1397" spans="4:22" ht="17.25" customHeight="1" x14ac:dyDescent="0.25">
      <c r="D1397" s="30"/>
      <c r="S1397" s="30"/>
      <c r="V1397" s="118"/>
    </row>
    <row r="1398" spans="4:22" ht="17.25" customHeight="1" x14ac:dyDescent="0.25">
      <c r="D1398" s="30"/>
      <c r="S1398" s="30"/>
      <c r="V1398" s="118"/>
    </row>
    <row r="1399" spans="4:22" ht="17.25" customHeight="1" x14ac:dyDescent="0.25">
      <c r="D1399" s="30"/>
      <c r="S1399" s="30"/>
      <c r="V1399" s="118"/>
    </row>
    <row r="1400" spans="4:22" ht="17.25" customHeight="1" x14ac:dyDescent="0.25">
      <c r="D1400" s="30"/>
      <c r="S1400" s="30"/>
      <c r="V1400" s="118"/>
    </row>
    <row r="1401" spans="4:22" ht="17.25" customHeight="1" x14ac:dyDescent="0.25">
      <c r="D1401" s="30"/>
      <c r="S1401" s="30"/>
      <c r="V1401" s="118"/>
    </row>
    <row r="1402" spans="4:22" ht="17.25" customHeight="1" x14ac:dyDescent="0.25">
      <c r="D1402" s="30"/>
      <c r="S1402" s="30"/>
      <c r="V1402" s="118"/>
    </row>
    <row r="1403" spans="4:22" ht="17.25" customHeight="1" x14ac:dyDescent="0.25">
      <c r="D1403" s="30"/>
      <c r="S1403" s="30"/>
      <c r="V1403" s="118"/>
    </row>
    <row r="1404" spans="4:22" ht="17.25" customHeight="1" x14ac:dyDescent="0.25">
      <c r="D1404" s="30"/>
      <c r="S1404" s="30"/>
      <c r="V1404" s="118"/>
    </row>
    <row r="1405" spans="4:22" ht="17.25" customHeight="1" x14ac:dyDescent="0.25">
      <c r="D1405" s="30"/>
      <c r="S1405" s="30"/>
      <c r="V1405" s="118"/>
    </row>
    <row r="1406" spans="4:22" ht="17.25" customHeight="1" x14ac:dyDescent="0.25">
      <c r="D1406" s="30"/>
      <c r="S1406" s="30"/>
      <c r="V1406" s="118"/>
    </row>
    <row r="1407" spans="4:22" ht="17.25" customHeight="1" x14ac:dyDescent="0.25">
      <c r="D1407" s="30"/>
      <c r="S1407" s="30"/>
      <c r="V1407" s="118"/>
    </row>
    <row r="1408" spans="4:22" ht="17.25" customHeight="1" x14ac:dyDescent="0.25">
      <c r="D1408" s="30"/>
      <c r="S1408" s="30"/>
      <c r="V1408" s="118"/>
    </row>
    <row r="1409" spans="4:22" ht="17.25" customHeight="1" x14ac:dyDescent="0.25">
      <c r="D1409" s="30"/>
      <c r="S1409" s="30"/>
      <c r="V1409" s="118"/>
    </row>
    <row r="1410" spans="4:22" ht="17.25" customHeight="1" x14ac:dyDescent="0.25">
      <c r="D1410" s="30"/>
      <c r="S1410" s="30"/>
      <c r="V1410" s="118"/>
    </row>
    <row r="1411" spans="4:22" ht="17.25" customHeight="1" x14ac:dyDescent="0.25">
      <c r="D1411" s="30"/>
      <c r="S1411" s="30"/>
      <c r="V1411" s="118"/>
    </row>
    <row r="1412" spans="4:22" ht="17.25" customHeight="1" x14ac:dyDescent="0.25">
      <c r="D1412" s="30"/>
      <c r="S1412" s="30"/>
      <c r="V1412" s="118"/>
    </row>
    <row r="1413" spans="4:22" ht="17.25" customHeight="1" x14ac:dyDescent="0.25">
      <c r="D1413" s="30"/>
      <c r="S1413" s="30"/>
      <c r="V1413" s="118"/>
    </row>
    <row r="1414" spans="4:22" ht="17.25" customHeight="1" x14ac:dyDescent="0.25">
      <c r="D1414" s="30"/>
      <c r="S1414" s="30"/>
      <c r="V1414" s="118"/>
    </row>
    <row r="1415" spans="4:22" ht="17.25" customHeight="1" x14ac:dyDescent="0.25">
      <c r="D1415" s="30"/>
      <c r="S1415" s="30"/>
      <c r="V1415" s="118"/>
    </row>
    <row r="1416" spans="4:22" ht="17.25" customHeight="1" x14ac:dyDescent="0.25">
      <c r="D1416" s="30"/>
      <c r="S1416" s="30"/>
      <c r="V1416" s="118"/>
    </row>
    <row r="1417" spans="4:22" ht="17.25" customHeight="1" x14ac:dyDescent="0.25">
      <c r="D1417" s="30"/>
      <c r="S1417" s="30"/>
      <c r="V1417" s="118"/>
    </row>
    <row r="1418" spans="4:22" ht="17.25" customHeight="1" x14ac:dyDescent="0.25">
      <c r="D1418" s="30"/>
      <c r="S1418" s="30"/>
      <c r="V1418" s="118"/>
    </row>
    <row r="1419" spans="4:22" ht="17.25" customHeight="1" x14ac:dyDescent="0.25">
      <c r="D1419" s="30"/>
      <c r="S1419" s="30"/>
      <c r="V1419" s="118"/>
    </row>
    <row r="1420" spans="4:22" ht="17.25" customHeight="1" x14ac:dyDescent="0.25">
      <c r="D1420" s="30"/>
      <c r="S1420" s="30"/>
      <c r="V1420" s="118"/>
    </row>
    <row r="1421" spans="4:22" ht="17.25" customHeight="1" x14ac:dyDescent="0.25">
      <c r="D1421" s="30"/>
      <c r="S1421" s="30"/>
      <c r="V1421" s="118"/>
    </row>
    <row r="1422" spans="4:22" ht="17.25" customHeight="1" x14ac:dyDescent="0.25">
      <c r="D1422" s="30"/>
      <c r="S1422" s="30"/>
      <c r="V1422" s="118"/>
    </row>
    <row r="1423" spans="4:22" ht="17.25" customHeight="1" x14ac:dyDescent="0.25">
      <c r="D1423" s="30"/>
      <c r="S1423" s="30"/>
      <c r="V1423" s="118"/>
    </row>
    <row r="1424" spans="4:22" ht="17.25" customHeight="1" x14ac:dyDescent="0.25">
      <c r="D1424" s="30"/>
      <c r="S1424" s="30"/>
      <c r="V1424" s="118"/>
    </row>
    <row r="1425" spans="4:22" ht="17.25" customHeight="1" x14ac:dyDescent="0.25">
      <c r="D1425" s="30"/>
      <c r="S1425" s="30"/>
      <c r="V1425" s="118"/>
    </row>
    <row r="1426" spans="4:22" ht="17.25" customHeight="1" x14ac:dyDescent="0.25">
      <c r="D1426" s="30"/>
      <c r="S1426" s="30"/>
      <c r="V1426" s="118"/>
    </row>
    <row r="1427" spans="4:22" ht="17.25" customHeight="1" x14ac:dyDescent="0.25">
      <c r="D1427" s="30"/>
      <c r="S1427" s="30"/>
      <c r="V1427" s="118"/>
    </row>
    <row r="1428" spans="4:22" ht="17.25" customHeight="1" x14ac:dyDescent="0.25">
      <c r="D1428" s="30"/>
      <c r="S1428" s="30"/>
      <c r="V1428" s="118"/>
    </row>
    <row r="1429" spans="4:22" ht="17.25" customHeight="1" x14ac:dyDescent="0.25">
      <c r="D1429" s="30"/>
      <c r="S1429" s="30"/>
      <c r="V1429" s="118"/>
    </row>
    <row r="1430" spans="4:22" ht="17.25" customHeight="1" x14ac:dyDescent="0.25">
      <c r="D1430" s="30"/>
      <c r="S1430" s="30"/>
      <c r="V1430" s="118"/>
    </row>
    <row r="1431" spans="4:22" ht="17.25" customHeight="1" x14ac:dyDescent="0.25">
      <c r="D1431" s="30"/>
      <c r="S1431" s="30"/>
      <c r="V1431" s="118"/>
    </row>
    <row r="1432" spans="4:22" ht="17.25" customHeight="1" x14ac:dyDescent="0.25">
      <c r="D1432" s="30"/>
      <c r="S1432" s="30"/>
      <c r="V1432" s="118"/>
    </row>
    <row r="1433" spans="4:22" ht="17.25" customHeight="1" x14ac:dyDescent="0.25">
      <c r="D1433" s="30"/>
      <c r="S1433" s="30"/>
      <c r="V1433" s="118"/>
    </row>
    <row r="1434" spans="4:22" ht="17.25" customHeight="1" x14ac:dyDescent="0.25">
      <c r="D1434" s="30"/>
      <c r="S1434" s="30"/>
      <c r="V1434" s="118"/>
    </row>
    <row r="1435" spans="4:22" ht="17.25" customHeight="1" x14ac:dyDescent="0.25">
      <c r="D1435" s="30"/>
      <c r="S1435" s="30"/>
      <c r="V1435" s="118"/>
    </row>
    <row r="1436" spans="4:22" ht="17.25" customHeight="1" x14ac:dyDescent="0.25">
      <c r="D1436" s="30"/>
      <c r="S1436" s="30"/>
      <c r="V1436" s="118"/>
    </row>
    <row r="1437" spans="4:22" ht="17.25" customHeight="1" x14ac:dyDescent="0.25">
      <c r="D1437" s="30"/>
      <c r="S1437" s="30"/>
      <c r="V1437" s="118"/>
    </row>
    <row r="1438" spans="4:22" ht="17.25" customHeight="1" x14ac:dyDescent="0.25">
      <c r="D1438" s="30"/>
      <c r="S1438" s="30"/>
      <c r="V1438" s="118"/>
    </row>
    <row r="1439" spans="4:22" ht="17.25" customHeight="1" x14ac:dyDescent="0.25">
      <c r="D1439" s="30"/>
      <c r="S1439" s="30"/>
      <c r="V1439" s="118"/>
    </row>
    <row r="1440" spans="4:22" ht="17.25" customHeight="1" x14ac:dyDescent="0.25">
      <c r="D1440" s="30"/>
      <c r="S1440" s="30"/>
      <c r="V1440" s="118"/>
    </row>
    <row r="1441" spans="4:22" ht="17.25" customHeight="1" x14ac:dyDescent="0.25">
      <c r="D1441" s="30"/>
      <c r="S1441" s="30"/>
      <c r="V1441" s="118"/>
    </row>
    <row r="1442" spans="4:22" ht="17.25" customHeight="1" x14ac:dyDescent="0.25">
      <c r="D1442" s="30"/>
      <c r="S1442" s="30"/>
      <c r="V1442" s="118"/>
    </row>
    <row r="1443" spans="4:22" ht="17.25" customHeight="1" x14ac:dyDescent="0.25">
      <c r="D1443" s="30"/>
      <c r="S1443" s="30"/>
      <c r="V1443" s="118"/>
    </row>
    <row r="1444" spans="4:22" ht="17.25" customHeight="1" x14ac:dyDescent="0.25">
      <c r="D1444" s="30"/>
      <c r="S1444" s="30"/>
      <c r="V1444" s="118"/>
    </row>
    <row r="1445" spans="4:22" ht="17.25" customHeight="1" x14ac:dyDescent="0.25">
      <c r="D1445" s="30"/>
      <c r="S1445" s="30"/>
      <c r="V1445" s="118"/>
    </row>
    <row r="1446" spans="4:22" ht="17.25" customHeight="1" x14ac:dyDescent="0.25">
      <c r="D1446" s="30"/>
      <c r="S1446" s="30"/>
      <c r="V1446" s="118"/>
    </row>
    <row r="1447" spans="4:22" ht="17.25" customHeight="1" x14ac:dyDescent="0.25">
      <c r="D1447" s="30"/>
      <c r="S1447" s="30"/>
      <c r="V1447" s="118"/>
    </row>
    <row r="1448" spans="4:22" ht="17.25" customHeight="1" x14ac:dyDescent="0.25">
      <c r="D1448" s="30"/>
      <c r="S1448" s="30"/>
      <c r="V1448" s="118"/>
    </row>
    <row r="1449" spans="4:22" ht="17.25" customHeight="1" x14ac:dyDescent="0.25">
      <c r="D1449" s="30"/>
      <c r="S1449" s="30"/>
      <c r="V1449" s="118"/>
    </row>
    <row r="1450" spans="4:22" ht="17.25" customHeight="1" x14ac:dyDescent="0.25">
      <c r="D1450" s="30"/>
      <c r="S1450" s="30"/>
      <c r="V1450" s="118"/>
    </row>
    <row r="1451" spans="4:22" ht="17.25" customHeight="1" x14ac:dyDescent="0.25">
      <c r="D1451" s="30"/>
      <c r="S1451" s="30"/>
      <c r="V1451" s="118"/>
    </row>
    <row r="1452" spans="4:22" ht="17.25" customHeight="1" x14ac:dyDescent="0.25">
      <c r="D1452" s="30"/>
      <c r="S1452" s="30"/>
      <c r="V1452" s="118"/>
    </row>
    <row r="1453" spans="4:22" ht="17.25" customHeight="1" x14ac:dyDescent="0.25">
      <c r="D1453" s="30"/>
      <c r="S1453" s="30"/>
      <c r="V1453" s="118"/>
    </row>
    <row r="1454" spans="4:22" ht="17.25" customHeight="1" x14ac:dyDescent="0.25">
      <c r="D1454" s="30"/>
      <c r="S1454" s="30"/>
      <c r="V1454" s="118"/>
    </row>
    <row r="1455" spans="4:22" ht="17.25" customHeight="1" x14ac:dyDescent="0.25">
      <c r="D1455" s="30"/>
      <c r="S1455" s="30"/>
      <c r="V1455" s="118"/>
    </row>
    <row r="1456" spans="4:22" ht="17.25" customHeight="1" x14ac:dyDescent="0.25">
      <c r="D1456" s="30"/>
      <c r="S1456" s="30"/>
      <c r="V1456" s="118"/>
    </row>
    <row r="1457" spans="4:22" ht="17.25" customHeight="1" x14ac:dyDescent="0.25">
      <c r="D1457" s="30"/>
      <c r="S1457" s="30"/>
      <c r="V1457" s="118"/>
    </row>
    <row r="1458" spans="4:22" ht="17.25" customHeight="1" x14ac:dyDescent="0.25">
      <c r="D1458" s="30"/>
      <c r="S1458" s="30"/>
      <c r="V1458" s="118"/>
    </row>
    <row r="1459" spans="4:22" ht="17.25" customHeight="1" x14ac:dyDescent="0.25">
      <c r="D1459" s="30"/>
      <c r="S1459" s="30"/>
      <c r="V1459" s="118"/>
    </row>
    <row r="1460" spans="4:22" ht="17.25" customHeight="1" x14ac:dyDescent="0.25">
      <c r="D1460" s="30"/>
      <c r="S1460" s="30"/>
      <c r="V1460" s="118"/>
    </row>
    <row r="1461" spans="4:22" ht="17.25" customHeight="1" x14ac:dyDescent="0.25">
      <c r="D1461" s="30"/>
      <c r="S1461" s="30"/>
      <c r="V1461" s="118"/>
    </row>
    <row r="1462" spans="4:22" ht="17.25" customHeight="1" x14ac:dyDescent="0.25">
      <c r="D1462" s="30"/>
      <c r="S1462" s="30"/>
      <c r="V1462" s="118"/>
    </row>
    <row r="1463" spans="4:22" ht="17.25" customHeight="1" x14ac:dyDescent="0.25">
      <c r="D1463" s="30"/>
      <c r="S1463" s="30"/>
      <c r="V1463" s="118"/>
    </row>
    <row r="1464" spans="4:22" ht="17.25" customHeight="1" x14ac:dyDescent="0.25">
      <c r="D1464" s="30"/>
      <c r="S1464" s="30"/>
      <c r="V1464" s="118"/>
    </row>
    <row r="1465" spans="4:22" ht="17.25" customHeight="1" x14ac:dyDescent="0.25">
      <c r="D1465" s="30"/>
      <c r="S1465" s="30"/>
      <c r="V1465" s="118"/>
    </row>
    <row r="1466" spans="4:22" ht="17.25" customHeight="1" x14ac:dyDescent="0.25">
      <c r="D1466" s="30"/>
      <c r="S1466" s="30"/>
      <c r="V1466" s="118"/>
    </row>
    <row r="1467" spans="4:22" ht="17.25" customHeight="1" x14ac:dyDescent="0.25">
      <c r="D1467" s="30"/>
      <c r="S1467" s="30"/>
      <c r="V1467" s="118"/>
    </row>
    <row r="1468" spans="4:22" ht="17.25" customHeight="1" x14ac:dyDescent="0.25">
      <c r="D1468" s="30"/>
      <c r="S1468" s="30"/>
      <c r="V1468" s="118"/>
    </row>
    <row r="1469" spans="4:22" ht="17.25" customHeight="1" x14ac:dyDescent="0.25">
      <c r="D1469" s="30"/>
      <c r="S1469" s="30"/>
      <c r="V1469" s="118"/>
    </row>
    <row r="1470" spans="4:22" ht="17.25" customHeight="1" x14ac:dyDescent="0.25">
      <c r="D1470" s="30"/>
      <c r="S1470" s="30"/>
      <c r="V1470" s="118"/>
    </row>
    <row r="1471" spans="4:22" ht="17.25" customHeight="1" x14ac:dyDescent="0.25">
      <c r="D1471" s="30"/>
      <c r="S1471" s="30"/>
      <c r="V1471" s="118"/>
    </row>
    <row r="1472" spans="4:22" ht="17.25" customHeight="1" x14ac:dyDescent="0.25">
      <c r="D1472" s="30"/>
      <c r="S1472" s="30"/>
      <c r="V1472" s="118"/>
    </row>
    <row r="1473" spans="4:22" ht="17.25" customHeight="1" x14ac:dyDescent="0.25">
      <c r="D1473" s="30"/>
      <c r="S1473" s="30"/>
      <c r="V1473" s="118"/>
    </row>
    <row r="1474" spans="4:22" ht="17.25" customHeight="1" x14ac:dyDescent="0.25">
      <c r="D1474" s="30"/>
      <c r="S1474" s="30"/>
      <c r="V1474" s="118"/>
    </row>
    <row r="1475" spans="4:22" ht="17.25" customHeight="1" x14ac:dyDescent="0.25">
      <c r="D1475" s="30"/>
      <c r="S1475" s="30"/>
      <c r="V1475" s="118"/>
    </row>
    <row r="1476" spans="4:22" ht="17.25" customHeight="1" x14ac:dyDescent="0.25">
      <c r="D1476" s="30"/>
      <c r="S1476" s="30"/>
      <c r="V1476" s="118"/>
    </row>
    <row r="1477" spans="4:22" ht="17.25" customHeight="1" x14ac:dyDescent="0.25">
      <c r="D1477" s="30"/>
      <c r="S1477" s="30"/>
      <c r="V1477" s="118"/>
    </row>
    <row r="1478" spans="4:22" ht="17.25" customHeight="1" x14ac:dyDescent="0.25">
      <c r="D1478" s="30"/>
      <c r="S1478" s="30"/>
      <c r="V1478" s="118"/>
    </row>
    <row r="1479" spans="4:22" ht="17.25" customHeight="1" x14ac:dyDescent="0.25">
      <c r="D1479" s="30"/>
      <c r="S1479" s="30"/>
      <c r="V1479" s="118"/>
    </row>
    <row r="1480" spans="4:22" ht="17.25" customHeight="1" x14ac:dyDescent="0.25">
      <c r="D1480" s="30"/>
      <c r="S1480" s="30"/>
      <c r="V1480" s="118"/>
    </row>
    <row r="1481" spans="4:22" ht="17.25" customHeight="1" x14ac:dyDescent="0.25">
      <c r="D1481" s="30"/>
      <c r="S1481" s="30"/>
      <c r="V1481" s="118"/>
    </row>
    <row r="1482" spans="4:22" ht="17.25" customHeight="1" x14ac:dyDescent="0.25">
      <c r="D1482" s="30"/>
      <c r="S1482" s="30"/>
      <c r="V1482" s="118"/>
    </row>
    <row r="1483" spans="4:22" ht="17.25" customHeight="1" x14ac:dyDescent="0.25">
      <c r="D1483" s="30"/>
      <c r="S1483" s="30"/>
      <c r="V1483" s="118"/>
    </row>
    <row r="1484" spans="4:22" ht="17.25" customHeight="1" x14ac:dyDescent="0.25">
      <c r="D1484" s="30"/>
      <c r="S1484" s="30"/>
      <c r="V1484" s="118"/>
    </row>
    <row r="1485" spans="4:22" ht="17.25" customHeight="1" x14ac:dyDescent="0.25">
      <c r="D1485" s="30"/>
      <c r="S1485" s="30"/>
      <c r="V1485" s="118"/>
    </row>
    <row r="1486" spans="4:22" ht="17.25" customHeight="1" x14ac:dyDescent="0.25">
      <c r="D1486" s="30"/>
      <c r="S1486" s="30"/>
      <c r="V1486" s="118"/>
    </row>
    <row r="1487" spans="4:22" ht="17.25" customHeight="1" x14ac:dyDescent="0.25">
      <c r="D1487" s="30"/>
      <c r="S1487" s="30"/>
      <c r="V1487" s="118"/>
    </row>
    <row r="1488" spans="4:22" ht="17.25" customHeight="1" x14ac:dyDescent="0.25">
      <c r="D1488" s="30"/>
      <c r="S1488" s="30"/>
      <c r="V1488" s="118"/>
    </row>
    <row r="1489" spans="4:22" ht="17.25" customHeight="1" x14ac:dyDescent="0.25">
      <c r="D1489" s="30"/>
      <c r="S1489" s="30"/>
      <c r="V1489" s="118"/>
    </row>
    <row r="1490" spans="4:22" ht="17.25" customHeight="1" x14ac:dyDescent="0.25">
      <c r="D1490" s="30"/>
      <c r="S1490" s="30"/>
      <c r="V1490" s="118"/>
    </row>
    <row r="1491" spans="4:22" ht="17.25" customHeight="1" x14ac:dyDescent="0.25">
      <c r="D1491" s="30"/>
      <c r="S1491" s="30"/>
      <c r="V1491" s="118"/>
    </row>
    <row r="1492" spans="4:22" ht="17.25" customHeight="1" x14ac:dyDescent="0.25">
      <c r="D1492" s="30"/>
      <c r="S1492" s="30"/>
      <c r="V1492" s="118"/>
    </row>
    <row r="1493" spans="4:22" ht="17.25" customHeight="1" x14ac:dyDescent="0.25">
      <c r="D1493" s="30"/>
      <c r="S1493" s="30"/>
      <c r="V1493" s="118"/>
    </row>
    <row r="1494" spans="4:22" ht="17.25" customHeight="1" x14ac:dyDescent="0.25">
      <c r="D1494" s="30"/>
      <c r="S1494" s="30"/>
      <c r="V1494" s="118"/>
    </row>
    <row r="1495" spans="4:22" ht="17.25" customHeight="1" x14ac:dyDescent="0.25">
      <c r="D1495" s="30"/>
      <c r="S1495" s="30"/>
      <c r="V1495" s="118"/>
    </row>
    <row r="1496" spans="4:22" ht="17.25" customHeight="1" x14ac:dyDescent="0.25">
      <c r="D1496" s="30"/>
      <c r="S1496" s="30"/>
      <c r="V1496" s="118"/>
    </row>
    <row r="1497" spans="4:22" ht="17.25" customHeight="1" x14ac:dyDescent="0.25">
      <c r="D1497" s="30"/>
      <c r="S1497" s="30"/>
      <c r="V1497" s="118"/>
    </row>
    <row r="1498" spans="4:22" ht="17.25" customHeight="1" x14ac:dyDescent="0.25">
      <c r="D1498" s="30"/>
      <c r="S1498" s="30"/>
      <c r="V1498" s="118"/>
    </row>
    <row r="1499" spans="4:22" ht="17.25" customHeight="1" x14ac:dyDescent="0.25">
      <c r="D1499" s="30"/>
      <c r="S1499" s="30"/>
      <c r="V1499" s="118"/>
    </row>
    <row r="1500" spans="4:22" ht="17.25" customHeight="1" x14ac:dyDescent="0.25">
      <c r="D1500" s="30"/>
      <c r="S1500" s="30"/>
      <c r="V1500" s="118"/>
    </row>
    <row r="1501" spans="4:22" ht="17.25" customHeight="1" x14ac:dyDescent="0.25">
      <c r="D1501" s="30"/>
      <c r="S1501" s="30"/>
      <c r="V1501" s="118"/>
    </row>
    <row r="1502" spans="4:22" ht="17.25" customHeight="1" x14ac:dyDescent="0.25">
      <c r="D1502" s="30"/>
      <c r="S1502" s="30"/>
      <c r="V1502" s="118"/>
    </row>
    <row r="1503" spans="4:22" ht="17.25" customHeight="1" x14ac:dyDescent="0.25">
      <c r="D1503" s="30"/>
      <c r="S1503" s="30"/>
      <c r="V1503" s="118"/>
    </row>
    <row r="1504" spans="4:22" ht="17.25" customHeight="1" x14ac:dyDescent="0.25">
      <c r="D1504" s="30"/>
      <c r="S1504" s="30"/>
      <c r="V1504" s="118"/>
    </row>
    <row r="1505" spans="4:22" ht="17.25" customHeight="1" x14ac:dyDescent="0.25">
      <c r="D1505" s="30"/>
      <c r="S1505" s="30"/>
      <c r="V1505" s="118"/>
    </row>
    <row r="1506" spans="4:22" ht="17.25" customHeight="1" x14ac:dyDescent="0.25">
      <c r="D1506" s="30"/>
      <c r="S1506" s="30"/>
      <c r="V1506" s="118"/>
    </row>
    <row r="1507" spans="4:22" ht="17.25" customHeight="1" x14ac:dyDescent="0.25">
      <c r="D1507" s="30"/>
      <c r="S1507" s="30"/>
      <c r="V1507" s="118"/>
    </row>
    <row r="1508" spans="4:22" ht="17.25" customHeight="1" x14ac:dyDescent="0.25">
      <c r="D1508" s="30"/>
      <c r="S1508" s="30"/>
      <c r="V1508" s="118"/>
    </row>
    <row r="1509" spans="4:22" ht="17.25" customHeight="1" x14ac:dyDescent="0.25">
      <c r="D1509" s="30"/>
      <c r="S1509" s="30"/>
      <c r="V1509" s="118"/>
    </row>
    <row r="1510" spans="4:22" ht="17.25" customHeight="1" x14ac:dyDescent="0.25">
      <c r="D1510" s="30"/>
      <c r="S1510" s="30"/>
      <c r="V1510" s="118"/>
    </row>
    <row r="1511" spans="4:22" ht="17.25" customHeight="1" x14ac:dyDescent="0.25">
      <c r="D1511" s="30"/>
      <c r="S1511" s="30"/>
      <c r="V1511" s="118"/>
    </row>
    <row r="1512" spans="4:22" ht="17.25" customHeight="1" x14ac:dyDescent="0.25">
      <c r="D1512" s="30"/>
      <c r="S1512" s="30"/>
      <c r="V1512" s="118"/>
    </row>
    <row r="1513" spans="4:22" ht="17.25" customHeight="1" x14ac:dyDescent="0.25">
      <c r="D1513" s="30"/>
      <c r="S1513" s="30"/>
      <c r="V1513" s="118"/>
    </row>
    <row r="1514" spans="4:22" ht="17.25" customHeight="1" x14ac:dyDescent="0.25">
      <c r="D1514" s="30"/>
      <c r="S1514" s="30"/>
      <c r="V1514" s="118"/>
    </row>
    <row r="1515" spans="4:22" ht="17.25" customHeight="1" x14ac:dyDescent="0.25">
      <c r="D1515" s="30"/>
      <c r="S1515" s="30"/>
      <c r="V1515" s="118"/>
    </row>
    <row r="1516" spans="4:22" ht="17.25" customHeight="1" x14ac:dyDescent="0.25">
      <c r="D1516" s="30"/>
      <c r="S1516" s="30"/>
      <c r="V1516" s="118"/>
    </row>
    <row r="1517" spans="4:22" ht="17.25" customHeight="1" x14ac:dyDescent="0.25">
      <c r="D1517" s="30"/>
      <c r="S1517" s="30"/>
      <c r="V1517" s="118"/>
    </row>
    <row r="1518" spans="4:22" ht="17.25" customHeight="1" x14ac:dyDescent="0.25">
      <c r="D1518" s="30"/>
      <c r="S1518" s="30"/>
      <c r="V1518" s="118"/>
    </row>
    <row r="1519" spans="4:22" ht="17.25" customHeight="1" x14ac:dyDescent="0.25">
      <c r="D1519" s="30"/>
      <c r="S1519" s="30"/>
      <c r="V1519" s="118"/>
    </row>
    <row r="1520" spans="4:22" ht="17.25" customHeight="1" x14ac:dyDescent="0.25">
      <c r="D1520" s="30"/>
      <c r="S1520" s="30"/>
      <c r="V1520" s="118"/>
    </row>
    <row r="1521" spans="4:22" ht="17.25" customHeight="1" x14ac:dyDescent="0.25">
      <c r="D1521" s="30"/>
      <c r="S1521" s="30"/>
      <c r="V1521" s="118"/>
    </row>
    <row r="1522" spans="4:22" ht="17.25" customHeight="1" x14ac:dyDescent="0.25">
      <c r="D1522" s="30"/>
      <c r="S1522" s="30"/>
      <c r="V1522" s="118"/>
    </row>
    <row r="1523" spans="4:22" ht="17.25" customHeight="1" x14ac:dyDescent="0.25">
      <c r="D1523" s="30"/>
      <c r="S1523" s="30"/>
      <c r="V1523" s="118"/>
    </row>
    <row r="1524" spans="4:22" ht="17.25" customHeight="1" x14ac:dyDescent="0.25">
      <c r="D1524" s="30"/>
      <c r="S1524" s="30"/>
      <c r="V1524" s="118"/>
    </row>
    <row r="1525" spans="4:22" ht="17.25" customHeight="1" x14ac:dyDescent="0.25">
      <c r="D1525" s="30"/>
      <c r="S1525" s="30"/>
      <c r="V1525" s="118"/>
    </row>
    <row r="1526" spans="4:22" ht="17.25" customHeight="1" x14ac:dyDescent="0.25">
      <c r="D1526" s="30"/>
      <c r="S1526" s="30"/>
      <c r="V1526" s="118"/>
    </row>
    <row r="1527" spans="4:22" ht="17.25" customHeight="1" x14ac:dyDescent="0.25">
      <c r="D1527" s="30"/>
      <c r="S1527" s="30"/>
      <c r="V1527" s="118"/>
    </row>
    <row r="1528" spans="4:22" ht="17.25" customHeight="1" x14ac:dyDescent="0.25">
      <c r="D1528" s="30"/>
      <c r="S1528" s="30"/>
      <c r="V1528" s="118"/>
    </row>
    <row r="1529" spans="4:22" ht="17.25" customHeight="1" x14ac:dyDescent="0.25">
      <c r="D1529" s="30"/>
      <c r="S1529" s="30"/>
      <c r="V1529" s="118"/>
    </row>
    <row r="1530" spans="4:22" ht="17.25" customHeight="1" x14ac:dyDescent="0.25">
      <c r="D1530" s="30"/>
      <c r="S1530" s="30"/>
      <c r="V1530" s="118"/>
    </row>
    <row r="1531" spans="4:22" ht="17.25" customHeight="1" x14ac:dyDescent="0.25">
      <c r="D1531" s="30"/>
      <c r="S1531" s="30"/>
      <c r="V1531" s="118"/>
    </row>
    <row r="1532" spans="4:22" ht="17.25" customHeight="1" x14ac:dyDescent="0.25">
      <c r="D1532" s="30"/>
      <c r="S1532" s="30"/>
      <c r="V1532" s="118"/>
    </row>
    <row r="1533" spans="4:22" ht="17.25" customHeight="1" x14ac:dyDescent="0.25">
      <c r="D1533" s="30"/>
      <c r="S1533" s="30"/>
      <c r="V1533" s="118"/>
    </row>
    <row r="1534" spans="4:22" ht="17.25" customHeight="1" x14ac:dyDescent="0.25">
      <c r="D1534" s="30"/>
      <c r="S1534" s="30"/>
      <c r="V1534" s="118"/>
    </row>
    <row r="1535" spans="4:22" ht="17.25" customHeight="1" x14ac:dyDescent="0.25">
      <c r="D1535" s="30"/>
      <c r="S1535" s="30"/>
      <c r="V1535" s="118"/>
    </row>
    <row r="1536" spans="4:22" ht="17.25" customHeight="1" x14ac:dyDescent="0.25">
      <c r="D1536" s="30"/>
      <c r="S1536" s="30"/>
      <c r="V1536" s="118"/>
    </row>
    <row r="1537" spans="4:22" ht="17.25" customHeight="1" x14ac:dyDescent="0.25">
      <c r="D1537" s="30"/>
      <c r="S1537" s="30"/>
      <c r="V1537" s="118"/>
    </row>
    <row r="1538" spans="4:22" ht="17.25" customHeight="1" x14ac:dyDescent="0.25">
      <c r="D1538" s="30"/>
      <c r="S1538" s="30"/>
      <c r="V1538" s="118"/>
    </row>
    <row r="1539" spans="4:22" ht="17.25" customHeight="1" x14ac:dyDescent="0.25">
      <c r="D1539" s="30"/>
      <c r="S1539" s="30"/>
      <c r="V1539" s="118"/>
    </row>
    <row r="1540" spans="4:22" ht="17.25" customHeight="1" x14ac:dyDescent="0.25">
      <c r="D1540" s="30"/>
      <c r="S1540" s="30"/>
      <c r="V1540" s="118"/>
    </row>
    <row r="1541" spans="4:22" ht="17.25" customHeight="1" x14ac:dyDescent="0.25">
      <c r="D1541" s="30"/>
      <c r="S1541" s="30"/>
      <c r="V1541" s="118"/>
    </row>
    <row r="1542" spans="4:22" ht="17.25" customHeight="1" x14ac:dyDescent="0.25">
      <c r="D1542" s="30"/>
      <c r="S1542" s="30"/>
      <c r="V1542" s="118"/>
    </row>
    <row r="1543" spans="4:22" ht="17.25" customHeight="1" x14ac:dyDescent="0.25">
      <c r="D1543" s="30"/>
      <c r="S1543" s="30"/>
      <c r="V1543" s="118"/>
    </row>
    <row r="1544" spans="4:22" ht="17.25" customHeight="1" x14ac:dyDescent="0.25">
      <c r="D1544" s="30"/>
      <c r="S1544" s="30"/>
      <c r="V1544" s="118"/>
    </row>
    <row r="1545" spans="4:22" ht="17.25" customHeight="1" x14ac:dyDescent="0.25">
      <c r="D1545" s="30"/>
      <c r="S1545" s="30"/>
      <c r="V1545" s="118"/>
    </row>
    <row r="1546" spans="4:22" ht="17.25" customHeight="1" x14ac:dyDescent="0.25">
      <c r="D1546" s="30"/>
      <c r="S1546" s="30"/>
      <c r="V1546" s="118"/>
    </row>
    <row r="1547" spans="4:22" ht="17.25" customHeight="1" x14ac:dyDescent="0.25">
      <c r="D1547" s="30"/>
      <c r="S1547" s="30"/>
      <c r="V1547" s="118"/>
    </row>
    <row r="1548" spans="4:22" ht="17.25" customHeight="1" x14ac:dyDescent="0.25">
      <c r="D1548" s="30"/>
      <c r="S1548" s="30"/>
      <c r="V1548" s="118"/>
    </row>
    <row r="1549" spans="4:22" ht="17.25" customHeight="1" x14ac:dyDescent="0.25">
      <c r="D1549" s="30"/>
      <c r="S1549" s="30"/>
      <c r="V1549" s="118"/>
    </row>
    <row r="1550" spans="4:22" ht="17.25" customHeight="1" x14ac:dyDescent="0.25">
      <c r="D1550" s="30"/>
      <c r="S1550" s="30"/>
      <c r="V1550" s="118"/>
    </row>
    <row r="1551" spans="4:22" ht="17.25" customHeight="1" x14ac:dyDescent="0.25">
      <c r="D1551" s="30"/>
      <c r="S1551" s="30"/>
      <c r="V1551" s="118"/>
    </row>
    <row r="1552" spans="4:22" ht="17.25" customHeight="1" x14ac:dyDescent="0.25">
      <c r="D1552" s="30"/>
      <c r="S1552" s="30"/>
      <c r="V1552" s="118"/>
    </row>
    <row r="1553" spans="4:22" ht="17.25" customHeight="1" x14ac:dyDescent="0.25">
      <c r="D1553" s="30"/>
      <c r="S1553" s="30"/>
      <c r="V1553" s="118"/>
    </row>
    <row r="1554" spans="4:22" ht="17.25" customHeight="1" x14ac:dyDescent="0.25">
      <c r="D1554" s="30"/>
      <c r="S1554" s="30"/>
      <c r="V1554" s="118"/>
    </row>
    <row r="1555" spans="4:22" ht="17.25" customHeight="1" x14ac:dyDescent="0.25">
      <c r="D1555" s="30"/>
      <c r="S1555" s="30"/>
      <c r="V1555" s="118"/>
    </row>
    <row r="1556" spans="4:22" ht="17.25" customHeight="1" x14ac:dyDescent="0.25">
      <c r="D1556" s="30"/>
      <c r="S1556" s="30"/>
      <c r="V1556" s="118"/>
    </row>
    <row r="1557" spans="4:22" ht="17.25" customHeight="1" x14ac:dyDescent="0.25">
      <c r="D1557" s="30"/>
      <c r="S1557" s="30"/>
      <c r="V1557" s="118"/>
    </row>
    <row r="1558" spans="4:22" ht="17.25" customHeight="1" x14ac:dyDescent="0.25">
      <c r="D1558" s="30"/>
      <c r="S1558" s="30"/>
      <c r="V1558" s="118"/>
    </row>
    <row r="1559" spans="4:22" ht="17.25" customHeight="1" x14ac:dyDescent="0.25">
      <c r="D1559" s="30"/>
      <c r="S1559" s="30"/>
      <c r="V1559" s="118"/>
    </row>
    <row r="1560" spans="4:22" ht="17.25" customHeight="1" x14ac:dyDescent="0.25">
      <c r="D1560" s="30"/>
      <c r="S1560" s="30"/>
      <c r="V1560" s="118"/>
    </row>
    <row r="1561" spans="4:22" ht="17.25" customHeight="1" x14ac:dyDescent="0.25">
      <c r="D1561" s="30"/>
      <c r="S1561" s="30"/>
      <c r="V1561" s="118"/>
    </row>
    <row r="1562" spans="4:22" ht="17.25" customHeight="1" x14ac:dyDescent="0.25">
      <c r="D1562" s="30"/>
      <c r="S1562" s="30"/>
      <c r="V1562" s="118"/>
    </row>
    <row r="1563" spans="4:22" ht="17.25" customHeight="1" x14ac:dyDescent="0.25">
      <c r="D1563" s="30"/>
      <c r="S1563" s="30"/>
      <c r="V1563" s="118"/>
    </row>
    <row r="1564" spans="4:22" ht="17.25" customHeight="1" x14ac:dyDescent="0.25">
      <c r="D1564" s="30"/>
      <c r="S1564" s="30"/>
      <c r="V1564" s="118"/>
    </row>
    <row r="1565" spans="4:22" ht="17.25" customHeight="1" x14ac:dyDescent="0.25">
      <c r="D1565" s="30"/>
      <c r="S1565" s="30"/>
      <c r="V1565" s="118"/>
    </row>
    <row r="1566" spans="4:22" ht="17.25" customHeight="1" x14ac:dyDescent="0.25">
      <c r="D1566" s="30"/>
      <c r="S1566" s="30"/>
      <c r="V1566" s="118"/>
    </row>
    <row r="1567" spans="4:22" ht="17.25" customHeight="1" x14ac:dyDescent="0.25">
      <c r="D1567" s="30"/>
      <c r="S1567" s="30"/>
      <c r="V1567" s="118"/>
    </row>
    <row r="1568" spans="4:22" ht="17.25" customHeight="1" x14ac:dyDescent="0.25">
      <c r="D1568" s="30"/>
      <c r="S1568" s="30"/>
      <c r="V1568" s="118"/>
    </row>
    <row r="1569" spans="4:22" ht="17.25" customHeight="1" x14ac:dyDescent="0.25">
      <c r="D1569" s="30"/>
      <c r="S1569" s="30"/>
      <c r="V1569" s="118"/>
    </row>
    <row r="1570" spans="4:22" ht="17.25" customHeight="1" x14ac:dyDescent="0.25">
      <c r="D1570" s="30"/>
      <c r="S1570" s="30"/>
      <c r="V1570" s="118"/>
    </row>
    <row r="1571" spans="4:22" ht="17.25" customHeight="1" x14ac:dyDescent="0.25">
      <c r="D1571" s="30"/>
      <c r="S1571" s="30"/>
      <c r="V1571" s="118"/>
    </row>
    <row r="1572" spans="4:22" ht="17.25" customHeight="1" x14ac:dyDescent="0.25">
      <c r="D1572" s="30"/>
      <c r="S1572" s="30"/>
      <c r="V1572" s="118"/>
    </row>
    <row r="1573" spans="4:22" ht="17.25" customHeight="1" x14ac:dyDescent="0.25">
      <c r="D1573" s="30"/>
      <c r="S1573" s="30"/>
      <c r="V1573" s="118"/>
    </row>
    <row r="1574" spans="4:22" ht="17.25" customHeight="1" x14ac:dyDescent="0.25">
      <c r="D1574" s="30"/>
      <c r="S1574" s="30"/>
      <c r="V1574" s="118"/>
    </row>
    <row r="1575" spans="4:22" ht="17.25" customHeight="1" x14ac:dyDescent="0.25">
      <c r="D1575" s="30"/>
      <c r="S1575" s="30"/>
      <c r="V1575" s="118"/>
    </row>
    <row r="1576" spans="4:22" ht="17.25" customHeight="1" x14ac:dyDescent="0.25">
      <c r="D1576" s="30"/>
      <c r="S1576" s="30"/>
      <c r="V1576" s="118"/>
    </row>
    <row r="1577" spans="4:22" ht="17.25" customHeight="1" x14ac:dyDescent="0.25">
      <c r="D1577" s="30"/>
      <c r="S1577" s="30"/>
      <c r="V1577" s="118"/>
    </row>
    <row r="1578" spans="4:22" ht="17.25" customHeight="1" x14ac:dyDescent="0.25">
      <c r="D1578" s="30"/>
      <c r="S1578" s="30"/>
      <c r="V1578" s="118"/>
    </row>
    <row r="1579" spans="4:22" ht="17.25" customHeight="1" x14ac:dyDescent="0.25">
      <c r="D1579" s="30"/>
      <c r="S1579" s="30"/>
      <c r="V1579" s="118"/>
    </row>
    <row r="1580" spans="4:22" ht="17.25" customHeight="1" x14ac:dyDescent="0.25">
      <c r="D1580" s="30"/>
      <c r="S1580" s="30"/>
      <c r="V1580" s="118"/>
    </row>
    <row r="1581" spans="4:22" ht="17.25" customHeight="1" x14ac:dyDescent="0.25">
      <c r="D1581" s="30"/>
      <c r="S1581" s="30"/>
      <c r="V1581" s="118"/>
    </row>
    <row r="1582" spans="4:22" ht="17.25" customHeight="1" x14ac:dyDescent="0.25">
      <c r="D1582" s="30"/>
      <c r="S1582" s="30"/>
      <c r="V1582" s="118"/>
    </row>
    <row r="1583" spans="4:22" ht="17.25" customHeight="1" x14ac:dyDescent="0.25">
      <c r="D1583" s="30"/>
      <c r="S1583" s="30"/>
      <c r="V1583" s="118"/>
    </row>
    <row r="1584" spans="4:22" ht="17.25" customHeight="1" x14ac:dyDescent="0.25">
      <c r="D1584" s="30"/>
      <c r="S1584" s="30"/>
      <c r="V1584" s="118"/>
    </row>
    <row r="1585" spans="4:22" ht="17.25" customHeight="1" x14ac:dyDescent="0.25">
      <c r="D1585" s="30"/>
      <c r="S1585" s="30"/>
      <c r="V1585" s="118"/>
    </row>
    <row r="1586" spans="4:22" ht="17.25" customHeight="1" x14ac:dyDescent="0.25">
      <c r="D1586" s="30"/>
      <c r="S1586" s="30"/>
      <c r="V1586" s="118"/>
    </row>
    <row r="1587" spans="4:22" ht="17.25" customHeight="1" x14ac:dyDescent="0.25">
      <c r="D1587" s="30"/>
      <c r="S1587" s="30"/>
      <c r="V1587" s="118"/>
    </row>
    <row r="1588" spans="4:22" ht="17.25" customHeight="1" x14ac:dyDescent="0.25">
      <c r="D1588" s="30"/>
      <c r="S1588" s="30"/>
      <c r="V1588" s="118"/>
    </row>
    <row r="1589" spans="4:22" ht="17.25" customHeight="1" x14ac:dyDescent="0.25">
      <c r="D1589" s="30"/>
      <c r="S1589" s="30"/>
      <c r="V1589" s="118"/>
    </row>
    <row r="1590" spans="4:22" ht="17.25" customHeight="1" x14ac:dyDescent="0.25">
      <c r="D1590" s="30"/>
      <c r="S1590" s="30"/>
      <c r="V1590" s="118"/>
    </row>
    <row r="1591" spans="4:22" ht="17.25" customHeight="1" x14ac:dyDescent="0.25">
      <c r="D1591" s="30"/>
      <c r="S1591" s="30"/>
      <c r="V1591" s="118"/>
    </row>
    <row r="1592" spans="4:22" ht="17.25" customHeight="1" x14ac:dyDescent="0.25">
      <c r="D1592" s="30"/>
      <c r="S1592" s="30"/>
      <c r="V1592" s="118"/>
    </row>
    <row r="1593" spans="4:22" ht="17.25" customHeight="1" x14ac:dyDescent="0.25">
      <c r="D1593" s="30"/>
      <c r="S1593" s="30"/>
      <c r="V1593" s="118"/>
    </row>
    <row r="1594" spans="4:22" ht="17.25" customHeight="1" x14ac:dyDescent="0.25">
      <c r="D1594" s="30"/>
      <c r="S1594" s="30"/>
      <c r="V1594" s="118"/>
    </row>
    <row r="1595" spans="4:22" ht="17.25" customHeight="1" x14ac:dyDescent="0.25">
      <c r="D1595" s="30"/>
      <c r="S1595" s="30"/>
      <c r="V1595" s="118"/>
    </row>
    <row r="1596" spans="4:22" ht="17.25" customHeight="1" x14ac:dyDescent="0.25">
      <c r="D1596" s="30"/>
      <c r="S1596" s="30"/>
      <c r="V1596" s="118"/>
    </row>
    <row r="1597" spans="4:22" ht="17.25" customHeight="1" x14ac:dyDescent="0.25">
      <c r="D1597" s="30"/>
      <c r="S1597" s="30"/>
      <c r="V1597" s="118"/>
    </row>
    <row r="1598" spans="4:22" ht="17.25" customHeight="1" x14ac:dyDescent="0.25">
      <c r="D1598" s="30"/>
      <c r="S1598" s="30"/>
      <c r="V1598" s="118"/>
    </row>
    <row r="1599" spans="4:22" ht="17.25" customHeight="1" x14ac:dyDescent="0.25">
      <c r="D1599" s="30"/>
      <c r="S1599" s="30"/>
      <c r="V1599" s="118"/>
    </row>
    <row r="1600" spans="4:22" ht="17.25" customHeight="1" x14ac:dyDescent="0.25">
      <c r="D1600" s="30"/>
      <c r="S1600" s="30"/>
      <c r="V1600" s="118"/>
    </row>
    <row r="1601" spans="4:22" ht="17.25" customHeight="1" x14ac:dyDescent="0.25">
      <c r="D1601" s="30"/>
      <c r="S1601" s="30"/>
      <c r="V1601" s="118"/>
    </row>
    <row r="1602" spans="4:22" ht="17.25" customHeight="1" x14ac:dyDescent="0.25">
      <c r="D1602" s="30"/>
      <c r="S1602" s="30"/>
      <c r="V1602" s="118"/>
    </row>
    <row r="1603" spans="4:22" ht="17.25" customHeight="1" x14ac:dyDescent="0.25">
      <c r="D1603" s="30"/>
      <c r="S1603" s="30"/>
      <c r="V1603" s="118"/>
    </row>
    <row r="1604" spans="4:22" ht="17.25" customHeight="1" x14ac:dyDescent="0.25">
      <c r="D1604" s="30"/>
      <c r="S1604" s="30"/>
      <c r="V1604" s="118"/>
    </row>
    <row r="1605" spans="4:22" ht="17.25" customHeight="1" x14ac:dyDescent="0.25">
      <c r="D1605" s="30"/>
      <c r="S1605" s="30"/>
      <c r="V1605" s="118"/>
    </row>
    <row r="1606" spans="4:22" ht="17.25" customHeight="1" x14ac:dyDescent="0.25">
      <c r="D1606" s="30"/>
      <c r="S1606" s="30"/>
      <c r="V1606" s="118"/>
    </row>
    <row r="1607" spans="4:22" ht="17.25" customHeight="1" x14ac:dyDescent="0.25">
      <c r="D1607" s="30"/>
      <c r="S1607" s="30"/>
      <c r="V1607" s="118"/>
    </row>
    <row r="1608" spans="4:22" ht="17.25" customHeight="1" x14ac:dyDescent="0.25">
      <c r="D1608" s="30"/>
      <c r="S1608" s="30"/>
      <c r="V1608" s="118"/>
    </row>
    <row r="1609" spans="4:22" ht="17.25" customHeight="1" x14ac:dyDescent="0.25">
      <c r="D1609" s="30"/>
      <c r="S1609" s="30"/>
      <c r="V1609" s="118"/>
    </row>
    <row r="1610" spans="4:22" ht="17.25" customHeight="1" x14ac:dyDescent="0.25">
      <c r="D1610" s="30"/>
      <c r="S1610" s="30"/>
      <c r="V1610" s="118"/>
    </row>
    <row r="1611" spans="4:22" ht="17.25" customHeight="1" x14ac:dyDescent="0.25">
      <c r="D1611" s="30"/>
      <c r="S1611" s="30"/>
      <c r="V1611" s="118"/>
    </row>
    <row r="1612" spans="4:22" ht="17.25" customHeight="1" x14ac:dyDescent="0.25">
      <c r="D1612" s="30"/>
      <c r="S1612" s="30"/>
      <c r="V1612" s="118"/>
    </row>
    <row r="1613" spans="4:22" ht="17.25" customHeight="1" x14ac:dyDescent="0.25">
      <c r="D1613" s="30"/>
      <c r="S1613" s="30"/>
      <c r="V1613" s="118"/>
    </row>
    <row r="1614" spans="4:22" ht="17.25" customHeight="1" x14ac:dyDescent="0.25">
      <c r="D1614" s="30"/>
      <c r="S1614" s="30"/>
      <c r="V1614" s="118"/>
    </row>
    <row r="1615" spans="4:22" ht="17.25" customHeight="1" x14ac:dyDescent="0.25">
      <c r="D1615" s="30"/>
      <c r="S1615" s="30"/>
      <c r="V1615" s="118"/>
    </row>
    <row r="1616" spans="4:22" ht="17.25" customHeight="1" x14ac:dyDescent="0.25">
      <c r="D1616" s="30"/>
      <c r="S1616" s="30"/>
      <c r="V1616" s="118"/>
    </row>
    <row r="1617" spans="4:22" ht="17.25" customHeight="1" x14ac:dyDescent="0.25">
      <c r="D1617" s="30"/>
      <c r="S1617" s="30"/>
      <c r="V1617" s="118"/>
    </row>
    <row r="1618" spans="4:22" ht="17.25" customHeight="1" x14ac:dyDescent="0.25">
      <c r="D1618" s="30"/>
      <c r="S1618" s="30"/>
      <c r="V1618" s="118"/>
    </row>
    <row r="1619" spans="4:22" ht="17.25" customHeight="1" x14ac:dyDescent="0.25">
      <c r="D1619" s="30"/>
      <c r="S1619" s="30"/>
      <c r="V1619" s="118"/>
    </row>
    <row r="1620" spans="4:22" ht="17.25" customHeight="1" x14ac:dyDescent="0.25">
      <c r="D1620" s="30"/>
      <c r="S1620" s="30"/>
      <c r="V1620" s="118"/>
    </row>
    <row r="1621" spans="4:22" ht="17.25" customHeight="1" x14ac:dyDescent="0.25">
      <c r="D1621" s="30"/>
      <c r="S1621" s="30"/>
      <c r="V1621" s="118"/>
    </row>
    <row r="1622" spans="4:22" ht="17.25" customHeight="1" x14ac:dyDescent="0.25">
      <c r="D1622" s="30"/>
      <c r="S1622" s="30"/>
      <c r="V1622" s="118"/>
    </row>
    <row r="1623" spans="4:22" ht="17.25" customHeight="1" x14ac:dyDescent="0.25">
      <c r="D1623" s="30"/>
      <c r="S1623" s="30"/>
      <c r="V1623" s="118"/>
    </row>
    <row r="1624" spans="4:22" ht="17.25" customHeight="1" x14ac:dyDescent="0.25">
      <c r="D1624" s="30"/>
      <c r="S1624" s="30"/>
      <c r="V1624" s="118"/>
    </row>
    <row r="1625" spans="4:22" ht="17.25" customHeight="1" x14ac:dyDescent="0.25">
      <c r="D1625" s="30"/>
      <c r="S1625" s="30"/>
      <c r="V1625" s="118"/>
    </row>
    <row r="1626" spans="4:22" ht="17.25" customHeight="1" x14ac:dyDescent="0.25">
      <c r="D1626" s="30"/>
      <c r="S1626" s="30"/>
      <c r="V1626" s="118"/>
    </row>
    <row r="1627" spans="4:22" ht="17.25" customHeight="1" x14ac:dyDescent="0.25">
      <c r="D1627" s="30"/>
      <c r="S1627" s="30"/>
      <c r="V1627" s="118"/>
    </row>
    <row r="1628" spans="4:22" ht="17.25" customHeight="1" x14ac:dyDescent="0.25">
      <c r="D1628" s="30"/>
      <c r="S1628" s="30"/>
      <c r="V1628" s="118"/>
    </row>
    <row r="1629" spans="4:22" ht="17.25" customHeight="1" x14ac:dyDescent="0.25">
      <c r="D1629" s="30"/>
      <c r="S1629" s="30"/>
      <c r="V1629" s="118"/>
    </row>
    <row r="1630" spans="4:22" ht="17.25" customHeight="1" x14ac:dyDescent="0.25">
      <c r="D1630" s="30"/>
      <c r="S1630" s="30"/>
      <c r="V1630" s="118"/>
    </row>
    <row r="1631" spans="4:22" ht="17.25" customHeight="1" x14ac:dyDescent="0.25">
      <c r="D1631" s="30"/>
      <c r="S1631" s="30"/>
      <c r="V1631" s="118"/>
    </row>
    <row r="1632" spans="4:22" ht="17.25" customHeight="1" x14ac:dyDescent="0.25">
      <c r="D1632" s="30"/>
      <c r="S1632" s="30"/>
      <c r="V1632" s="118"/>
    </row>
    <row r="1633" spans="4:22" ht="17.25" customHeight="1" x14ac:dyDescent="0.25">
      <c r="D1633" s="30"/>
      <c r="S1633" s="30"/>
      <c r="V1633" s="118"/>
    </row>
    <row r="1634" spans="4:22" ht="17.25" customHeight="1" x14ac:dyDescent="0.25">
      <c r="D1634" s="30"/>
      <c r="S1634" s="30"/>
      <c r="V1634" s="118"/>
    </row>
    <row r="1635" spans="4:22" ht="17.25" customHeight="1" x14ac:dyDescent="0.25">
      <c r="D1635" s="30"/>
      <c r="S1635" s="30"/>
      <c r="V1635" s="118"/>
    </row>
    <row r="1636" spans="4:22" ht="17.25" customHeight="1" x14ac:dyDescent="0.25">
      <c r="D1636" s="30"/>
      <c r="S1636" s="30"/>
      <c r="V1636" s="118"/>
    </row>
    <row r="1637" spans="4:22" ht="17.25" customHeight="1" x14ac:dyDescent="0.25">
      <c r="D1637" s="30"/>
      <c r="S1637" s="30"/>
      <c r="V1637" s="118"/>
    </row>
    <row r="1638" spans="4:22" ht="17.25" customHeight="1" x14ac:dyDescent="0.25">
      <c r="D1638" s="30"/>
      <c r="S1638" s="30"/>
      <c r="V1638" s="118"/>
    </row>
    <row r="1639" spans="4:22" ht="17.25" customHeight="1" x14ac:dyDescent="0.25">
      <c r="D1639" s="30"/>
      <c r="S1639" s="30"/>
      <c r="V1639" s="118"/>
    </row>
    <row r="1640" spans="4:22" ht="17.25" customHeight="1" x14ac:dyDescent="0.25">
      <c r="D1640" s="30"/>
      <c r="S1640" s="30"/>
      <c r="V1640" s="118"/>
    </row>
    <row r="1641" spans="4:22" ht="17.25" customHeight="1" x14ac:dyDescent="0.25">
      <c r="D1641" s="30"/>
      <c r="S1641" s="30"/>
      <c r="V1641" s="118"/>
    </row>
    <row r="1642" spans="4:22" ht="17.25" customHeight="1" x14ac:dyDescent="0.25">
      <c r="D1642" s="30"/>
      <c r="S1642" s="30"/>
      <c r="V1642" s="118"/>
    </row>
    <row r="1643" spans="4:22" ht="17.25" customHeight="1" x14ac:dyDescent="0.25">
      <c r="D1643" s="30"/>
      <c r="S1643" s="30"/>
      <c r="V1643" s="118"/>
    </row>
    <row r="1644" spans="4:22" ht="17.25" customHeight="1" x14ac:dyDescent="0.25">
      <c r="D1644" s="30"/>
      <c r="S1644" s="30"/>
      <c r="V1644" s="118"/>
    </row>
    <row r="1645" spans="4:22" ht="17.25" customHeight="1" x14ac:dyDescent="0.25">
      <c r="D1645" s="30"/>
      <c r="S1645" s="30"/>
      <c r="V1645" s="118"/>
    </row>
    <row r="1646" spans="4:22" ht="17.25" customHeight="1" x14ac:dyDescent="0.25">
      <c r="D1646" s="30"/>
      <c r="S1646" s="30"/>
      <c r="V1646" s="118"/>
    </row>
    <row r="1647" spans="4:22" ht="17.25" customHeight="1" x14ac:dyDescent="0.25">
      <c r="D1647" s="30"/>
      <c r="S1647" s="30"/>
      <c r="V1647" s="118"/>
    </row>
    <row r="1648" spans="4:22" ht="17.25" customHeight="1" x14ac:dyDescent="0.25">
      <c r="D1648" s="30"/>
      <c r="S1648" s="30"/>
      <c r="V1648" s="118"/>
    </row>
    <row r="1649" spans="4:22" ht="17.25" customHeight="1" x14ac:dyDescent="0.25">
      <c r="D1649" s="30"/>
      <c r="S1649" s="30"/>
      <c r="V1649" s="118"/>
    </row>
    <row r="1650" spans="4:22" ht="17.25" customHeight="1" x14ac:dyDescent="0.25">
      <c r="D1650" s="30"/>
      <c r="S1650" s="30"/>
      <c r="V1650" s="118"/>
    </row>
    <row r="1651" spans="4:22" ht="17.25" customHeight="1" x14ac:dyDescent="0.25">
      <c r="D1651" s="30"/>
      <c r="S1651" s="30"/>
      <c r="V1651" s="118"/>
    </row>
    <row r="1652" spans="4:22" ht="17.25" customHeight="1" x14ac:dyDescent="0.25">
      <c r="D1652" s="30"/>
      <c r="S1652" s="30"/>
      <c r="V1652" s="118"/>
    </row>
    <row r="1653" spans="4:22" ht="17.25" customHeight="1" x14ac:dyDescent="0.25">
      <c r="D1653" s="30"/>
      <c r="S1653" s="30"/>
      <c r="V1653" s="118"/>
    </row>
    <row r="1654" spans="4:22" ht="17.25" customHeight="1" x14ac:dyDescent="0.25">
      <c r="D1654" s="30"/>
      <c r="S1654" s="30"/>
      <c r="V1654" s="118"/>
    </row>
    <row r="1655" spans="4:22" ht="17.25" customHeight="1" x14ac:dyDescent="0.25">
      <c r="D1655" s="30"/>
      <c r="S1655" s="30"/>
      <c r="V1655" s="118"/>
    </row>
    <row r="1656" spans="4:22" ht="17.25" customHeight="1" x14ac:dyDescent="0.25">
      <c r="D1656" s="30"/>
      <c r="S1656" s="30"/>
      <c r="V1656" s="118"/>
    </row>
    <row r="1657" spans="4:22" ht="17.25" customHeight="1" x14ac:dyDescent="0.25">
      <c r="D1657" s="30"/>
      <c r="S1657" s="30"/>
      <c r="V1657" s="118"/>
    </row>
    <row r="1658" spans="4:22" ht="17.25" customHeight="1" x14ac:dyDescent="0.25">
      <c r="D1658" s="30"/>
      <c r="S1658" s="30"/>
      <c r="V1658" s="118"/>
    </row>
    <row r="1659" spans="4:22" ht="17.25" customHeight="1" x14ac:dyDescent="0.25">
      <c r="D1659" s="30"/>
      <c r="S1659" s="30"/>
      <c r="V1659" s="118"/>
    </row>
    <row r="1660" spans="4:22" ht="17.25" customHeight="1" x14ac:dyDescent="0.25">
      <c r="D1660" s="30"/>
      <c r="S1660" s="30"/>
      <c r="V1660" s="118"/>
    </row>
    <row r="1661" spans="4:22" ht="17.25" customHeight="1" x14ac:dyDescent="0.25">
      <c r="D1661" s="30"/>
      <c r="S1661" s="30"/>
      <c r="V1661" s="118"/>
    </row>
    <row r="1662" spans="4:22" ht="17.25" customHeight="1" x14ac:dyDescent="0.25">
      <c r="D1662" s="30"/>
      <c r="S1662" s="30"/>
      <c r="V1662" s="118"/>
    </row>
    <row r="1663" spans="4:22" ht="17.25" customHeight="1" x14ac:dyDescent="0.25">
      <c r="D1663" s="30"/>
      <c r="S1663" s="30"/>
      <c r="V1663" s="118"/>
    </row>
    <row r="1664" spans="4:22" ht="17.25" customHeight="1" x14ac:dyDescent="0.25">
      <c r="D1664" s="30"/>
      <c r="S1664" s="30"/>
      <c r="V1664" s="118"/>
    </row>
    <row r="1665" spans="4:22" ht="17.25" customHeight="1" x14ac:dyDescent="0.25">
      <c r="D1665" s="30"/>
      <c r="S1665" s="30"/>
      <c r="V1665" s="118"/>
    </row>
    <row r="1666" spans="4:22" ht="17.25" customHeight="1" x14ac:dyDescent="0.25">
      <c r="D1666" s="30"/>
      <c r="S1666" s="30"/>
      <c r="V1666" s="118"/>
    </row>
    <row r="1667" spans="4:22" ht="17.25" customHeight="1" x14ac:dyDescent="0.25">
      <c r="D1667" s="30"/>
      <c r="S1667" s="30"/>
      <c r="V1667" s="118"/>
    </row>
    <row r="1668" spans="4:22" ht="17.25" customHeight="1" x14ac:dyDescent="0.25">
      <c r="D1668" s="30"/>
      <c r="S1668" s="30"/>
      <c r="V1668" s="118"/>
    </row>
    <row r="1669" spans="4:22" ht="17.25" customHeight="1" x14ac:dyDescent="0.25">
      <c r="D1669" s="30"/>
      <c r="S1669" s="30"/>
      <c r="V1669" s="118"/>
    </row>
    <row r="1670" spans="4:22" ht="17.25" customHeight="1" x14ac:dyDescent="0.25">
      <c r="D1670" s="30"/>
      <c r="S1670" s="30"/>
      <c r="V1670" s="118"/>
    </row>
    <row r="1671" spans="4:22" ht="17.25" customHeight="1" x14ac:dyDescent="0.25">
      <c r="D1671" s="30"/>
      <c r="S1671" s="30"/>
      <c r="V1671" s="118"/>
    </row>
    <row r="1672" spans="4:22" ht="17.25" customHeight="1" x14ac:dyDescent="0.25">
      <c r="D1672" s="30"/>
      <c r="S1672" s="30"/>
      <c r="V1672" s="118"/>
    </row>
    <row r="1673" spans="4:22" ht="17.25" customHeight="1" x14ac:dyDescent="0.25">
      <c r="D1673" s="30"/>
      <c r="S1673" s="30"/>
      <c r="V1673" s="118"/>
    </row>
    <row r="1674" spans="4:22" ht="17.25" customHeight="1" x14ac:dyDescent="0.25">
      <c r="D1674" s="30"/>
      <c r="S1674" s="30"/>
      <c r="V1674" s="118"/>
    </row>
    <row r="1675" spans="4:22" ht="17.25" customHeight="1" x14ac:dyDescent="0.25">
      <c r="D1675" s="30"/>
      <c r="S1675" s="30"/>
      <c r="V1675" s="118"/>
    </row>
    <row r="1676" spans="4:22" ht="17.25" customHeight="1" x14ac:dyDescent="0.25">
      <c r="D1676" s="30"/>
      <c r="S1676" s="30"/>
      <c r="V1676" s="118"/>
    </row>
    <row r="1677" spans="4:22" ht="17.25" customHeight="1" x14ac:dyDescent="0.25">
      <c r="D1677" s="30"/>
      <c r="S1677" s="30"/>
      <c r="V1677" s="118"/>
    </row>
    <row r="1678" spans="4:22" ht="17.25" customHeight="1" x14ac:dyDescent="0.25">
      <c r="D1678" s="30"/>
      <c r="S1678" s="30"/>
      <c r="V1678" s="118"/>
    </row>
    <row r="1679" spans="4:22" ht="17.25" customHeight="1" x14ac:dyDescent="0.25">
      <c r="D1679" s="30"/>
      <c r="S1679" s="30"/>
      <c r="V1679" s="118"/>
    </row>
    <row r="1680" spans="4:22" ht="17.25" customHeight="1" x14ac:dyDescent="0.25">
      <c r="D1680" s="30"/>
      <c r="S1680" s="30"/>
      <c r="V1680" s="118"/>
    </row>
    <row r="1681" spans="4:22" ht="17.25" customHeight="1" x14ac:dyDescent="0.25">
      <c r="D1681" s="30"/>
      <c r="S1681" s="30"/>
      <c r="V1681" s="118"/>
    </row>
    <row r="1682" spans="4:22" ht="17.25" customHeight="1" x14ac:dyDescent="0.25">
      <c r="D1682" s="30"/>
      <c r="S1682" s="30"/>
      <c r="V1682" s="118"/>
    </row>
    <row r="1683" spans="4:22" ht="17.25" customHeight="1" x14ac:dyDescent="0.25">
      <c r="D1683" s="30"/>
      <c r="S1683" s="30"/>
      <c r="V1683" s="118"/>
    </row>
    <row r="1684" spans="4:22" ht="17.25" customHeight="1" x14ac:dyDescent="0.25">
      <c r="D1684" s="30"/>
      <c r="S1684" s="30"/>
      <c r="V1684" s="118"/>
    </row>
    <row r="1685" spans="4:22" ht="17.25" customHeight="1" x14ac:dyDescent="0.25">
      <c r="D1685" s="30"/>
      <c r="S1685" s="30"/>
      <c r="V1685" s="118"/>
    </row>
    <row r="1686" spans="4:22" ht="17.25" customHeight="1" x14ac:dyDescent="0.25">
      <c r="D1686" s="30"/>
      <c r="S1686" s="30"/>
      <c r="V1686" s="118"/>
    </row>
    <row r="1687" spans="4:22" ht="17.25" customHeight="1" x14ac:dyDescent="0.25">
      <c r="D1687" s="30"/>
      <c r="S1687" s="30"/>
      <c r="V1687" s="118"/>
    </row>
    <row r="1688" spans="4:22" ht="17.25" customHeight="1" x14ac:dyDescent="0.25">
      <c r="D1688" s="30"/>
      <c r="S1688" s="30"/>
      <c r="V1688" s="118"/>
    </row>
    <row r="1689" spans="4:22" ht="17.25" customHeight="1" x14ac:dyDescent="0.25">
      <c r="D1689" s="30"/>
      <c r="S1689" s="30"/>
      <c r="V1689" s="118"/>
    </row>
    <row r="1690" spans="4:22" ht="17.25" customHeight="1" x14ac:dyDescent="0.25">
      <c r="D1690" s="30"/>
      <c r="S1690" s="30"/>
      <c r="V1690" s="118"/>
    </row>
    <row r="1691" spans="4:22" ht="17.25" customHeight="1" x14ac:dyDescent="0.25">
      <c r="D1691" s="30"/>
      <c r="S1691" s="30"/>
      <c r="V1691" s="118"/>
    </row>
    <row r="1692" spans="4:22" ht="17.25" customHeight="1" x14ac:dyDescent="0.25">
      <c r="D1692" s="30"/>
      <c r="S1692" s="30"/>
      <c r="V1692" s="118"/>
    </row>
    <row r="1693" spans="4:22" ht="17.25" customHeight="1" x14ac:dyDescent="0.25">
      <c r="D1693" s="30"/>
      <c r="S1693" s="30"/>
      <c r="V1693" s="118"/>
    </row>
    <row r="1694" spans="4:22" ht="17.25" customHeight="1" x14ac:dyDescent="0.25">
      <c r="D1694" s="30"/>
      <c r="S1694" s="30"/>
      <c r="V1694" s="118"/>
    </row>
    <row r="1695" spans="4:22" ht="17.25" customHeight="1" x14ac:dyDescent="0.25">
      <c r="D1695" s="30"/>
      <c r="S1695" s="30"/>
      <c r="V1695" s="118"/>
    </row>
    <row r="1696" spans="4:22" ht="17.25" customHeight="1" x14ac:dyDescent="0.25">
      <c r="D1696" s="30"/>
      <c r="S1696" s="30"/>
      <c r="V1696" s="118"/>
    </row>
    <row r="1697" spans="4:22" ht="17.25" customHeight="1" x14ac:dyDescent="0.25">
      <c r="D1697" s="30"/>
      <c r="S1697" s="30"/>
      <c r="V1697" s="118"/>
    </row>
    <row r="1698" spans="4:22" ht="17.25" customHeight="1" x14ac:dyDescent="0.25">
      <c r="D1698" s="30"/>
      <c r="S1698" s="30"/>
      <c r="V1698" s="118"/>
    </row>
    <row r="1699" spans="4:22" ht="17.25" customHeight="1" x14ac:dyDescent="0.25">
      <c r="D1699" s="30"/>
      <c r="S1699" s="30"/>
      <c r="V1699" s="118"/>
    </row>
    <row r="1700" spans="4:22" ht="17.25" customHeight="1" x14ac:dyDescent="0.25">
      <c r="D1700" s="30"/>
      <c r="S1700" s="30"/>
      <c r="V1700" s="118"/>
    </row>
    <row r="1701" spans="4:22" ht="17.25" customHeight="1" x14ac:dyDescent="0.25">
      <c r="D1701" s="30"/>
      <c r="S1701" s="30"/>
      <c r="V1701" s="118"/>
    </row>
    <row r="1702" spans="4:22" ht="17.25" customHeight="1" x14ac:dyDescent="0.25">
      <c r="D1702" s="30"/>
      <c r="S1702" s="30"/>
      <c r="V1702" s="118"/>
    </row>
    <row r="1703" spans="4:22" ht="17.25" customHeight="1" x14ac:dyDescent="0.25">
      <c r="D1703" s="30"/>
      <c r="S1703" s="30"/>
      <c r="V1703" s="118"/>
    </row>
    <row r="1704" spans="4:22" ht="17.25" customHeight="1" x14ac:dyDescent="0.25">
      <c r="D1704" s="30"/>
      <c r="S1704" s="30"/>
      <c r="V1704" s="118"/>
    </row>
    <row r="1705" spans="4:22" ht="17.25" customHeight="1" x14ac:dyDescent="0.25">
      <c r="D1705" s="30"/>
      <c r="S1705" s="30"/>
      <c r="V1705" s="118"/>
    </row>
    <row r="1706" spans="4:22" ht="17.25" customHeight="1" x14ac:dyDescent="0.25">
      <c r="D1706" s="30"/>
      <c r="S1706" s="30"/>
      <c r="V1706" s="118"/>
    </row>
    <row r="1707" spans="4:22" ht="17.25" customHeight="1" x14ac:dyDescent="0.25">
      <c r="D1707" s="30"/>
      <c r="S1707" s="30"/>
      <c r="V1707" s="118"/>
    </row>
    <row r="1708" spans="4:22" ht="17.25" customHeight="1" x14ac:dyDescent="0.25">
      <c r="D1708" s="30"/>
      <c r="S1708" s="30"/>
      <c r="V1708" s="118"/>
    </row>
    <row r="1709" spans="4:22" ht="17.25" customHeight="1" x14ac:dyDescent="0.25">
      <c r="D1709" s="30"/>
      <c r="S1709" s="30"/>
      <c r="V1709" s="118"/>
    </row>
    <row r="1710" spans="4:22" ht="17.25" customHeight="1" x14ac:dyDescent="0.25">
      <c r="D1710" s="30"/>
      <c r="S1710" s="30"/>
      <c r="V1710" s="118"/>
    </row>
    <row r="1711" spans="4:22" ht="17.25" customHeight="1" x14ac:dyDescent="0.25">
      <c r="D1711" s="30"/>
      <c r="S1711" s="30"/>
      <c r="V1711" s="118"/>
    </row>
    <row r="1712" spans="4:22" ht="17.25" customHeight="1" x14ac:dyDescent="0.25">
      <c r="D1712" s="30"/>
      <c r="S1712" s="30"/>
      <c r="V1712" s="118"/>
    </row>
    <row r="1713" spans="4:22" ht="17.25" customHeight="1" x14ac:dyDescent="0.25">
      <c r="D1713" s="30"/>
      <c r="S1713" s="30"/>
      <c r="V1713" s="118"/>
    </row>
    <row r="1714" spans="4:22" ht="17.25" customHeight="1" x14ac:dyDescent="0.25">
      <c r="D1714" s="30"/>
      <c r="S1714" s="30"/>
      <c r="V1714" s="118"/>
    </row>
    <row r="1715" spans="4:22" ht="17.25" customHeight="1" x14ac:dyDescent="0.25">
      <c r="D1715" s="30"/>
      <c r="S1715" s="30"/>
      <c r="V1715" s="118"/>
    </row>
    <row r="1716" spans="4:22" ht="17.25" customHeight="1" x14ac:dyDescent="0.25">
      <c r="D1716" s="30"/>
      <c r="S1716" s="30"/>
      <c r="V1716" s="118"/>
    </row>
    <row r="1717" spans="4:22" ht="17.25" customHeight="1" x14ac:dyDescent="0.25">
      <c r="D1717" s="30"/>
      <c r="S1717" s="30"/>
      <c r="V1717" s="118"/>
    </row>
    <row r="1718" spans="4:22" ht="17.25" customHeight="1" x14ac:dyDescent="0.25">
      <c r="D1718" s="30"/>
      <c r="S1718" s="30"/>
      <c r="V1718" s="118"/>
    </row>
    <row r="1719" spans="4:22" ht="17.25" customHeight="1" x14ac:dyDescent="0.25">
      <c r="D1719" s="30"/>
      <c r="S1719" s="30"/>
      <c r="V1719" s="118"/>
    </row>
    <row r="1720" spans="4:22" ht="17.25" customHeight="1" x14ac:dyDescent="0.25">
      <c r="D1720" s="30"/>
      <c r="S1720" s="30"/>
      <c r="V1720" s="118"/>
    </row>
    <row r="1721" spans="4:22" ht="17.25" customHeight="1" x14ac:dyDescent="0.25">
      <c r="D1721" s="30"/>
      <c r="S1721" s="30"/>
      <c r="V1721" s="118"/>
    </row>
    <row r="1722" spans="4:22" ht="17.25" customHeight="1" x14ac:dyDescent="0.25">
      <c r="D1722" s="30"/>
      <c r="S1722" s="30"/>
      <c r="V1722" s="118"/>
    </row>
    <row r="1723" spans="4:22" ht="17.25" customHeight="1" x14ac:dyDescent="0.25">
      <c r="D1723" s="30"/>
      <c r="S1723" s="30"/>
      <c r="V1723" s="118"/>
    </row>
    <row r="1724" spans="4:22" ht="17.25" customHeight="1" x14ac:dyDescent="0.25">
      <c r="D1724" s="30"/>
      <c r="S1724" s="30"/>
      <c r="V1724" s="118"/>
    </row>
    <row r="1725" spans="4:22" ht="17.25" customHeight="1" x14ac:dyDescent="0.25">
      <c r="D1725" s="30"/>
      <c r="S1725" s="30"/>
      <c r="V1725" s="118"/>
    </row>
    <row r="1726" spans="4:22" ht="17.25" customHeight="1" x14ac:dyDescent="0.25">
      <c r="D1726" s="30"/>
      <c r="S1726" s="30"/>
      <c r="V1726" s="118"/>
    </row>
    <row r="1727" spans="4:22" ht="17.25" customHeight="1" x14ac:dyDescent="0.25">
      <c r="D1727" s="30"/>
      <c r="S1727" s="30"/>
      <c r="V1727" s="118"/>
    </row>
    <row r="1728" spans="4:22" ht="17.25" customHeight="1" x14ac:dyDescent="0.25">
      <c r="D1728" s="30"/>
      <c r="S1728" s="30"/>
      <c r="V1728" s="118"/>
    </row>
    <row r="1729" spans="4:22" ht="17.25" customHeight="1" x14ac:dyDescent="0.25">
      <c r="D1729" s="30"/>
      <c r="S1729" s="30"/>
      <c r="V1729" s="118"/>
    </row>
    <row r="1730" spans="4:22" ht="17.25" customHeight="1" x14ac:dyDescent="0.25">
      <c r="D1730" s="30"/>
      <c r="S1730" s="30"/>
      <c r="V1730" s="118"/>
    </row>
    <row r="1731" spans="4:22" ht="17.25" customHeight="1" x14ac:dyDescent="0.25">
      <c r="D1731" s="30"/>
      <c r="S1731" s="30"/>
      <c r="V1731" s="118"/>
    </row>
    <row r="1732" spans="4:22" ht="17.25" customHeight="1" x14ac:dyDescent="0.25">
      <c r="D1732" s="30"/>
      <c r="S1732" s="30"/>
      <c r="V1732" s="118"/>
    </row>
    <row r="1733" spans="4:22" ht="17.25" customHeight="1" x14ac:dyDescent="0.25">
      <c r="D1733" s="30"/>
      <c r="S1733" s="30"/>
      <c r="V1733" s="118"/>
    </row>
    <row r="1734" spans="4:22" ht="17.25" customHeight="1" x14ac:dyDescent="0.25">
      <c r="D1734" s="30"/>
      <c r="S1734" s="30"/>
      <c r="V1734" s="118"/>
    </row>
    <row r="1735" spans="4:22" ht="17.25" customHeight="1" x14ac:dyDescent="0.25">
      <c r="D1735" s="30"/>
      <c r="S1735" s="30"/>
      <c r="V1735" s="118"/>
    </row>
    <row r="1736" spans="4:22" ht="17.25" customHeight="1" x14ac:dyDescent="0.25">
      <c r="D1736" s="30"/>
      <c r="S1736" s="30"/>
      <c r="V1736" s="118"/>
    </row>
    <row r="1737" spans="4:22" ht="17.25" customHeight="1" x14ac:dyDescent="0.25">
      <c r="D1737" s="30"/>
      <c r="S1737" s="30"/>
      <c r="V1737" s="118"/>
    </row>
    <row r="1738" spans="4:22" ht="17.25" customHeight="1" x14ac:dyDescent="0.25">
      <c r="D1738" s="30"/>
      <c r="S1738" s="30"/>
      <c r="V1738" s="118"/>
    </row>
    <row r="1739" spans="4:22" ht="17.25" customHeight="1" x14ac:dyDescent="0.25">
      <c r="D1739" s="30"/>
      <c r="S1739" s="30"/>
      <c r="V1739" s="118"/>
    </row>
    <row r="1740" spans="4:22" ht="17.25" customHeight="1" x14ac:dyDescent="0.25">
      <c r="D1740" s="30"/>
      <c r="S1740" s="30"/>
      <c r="V1740" s="118"/>
    </row>
    <row r="1741" spans="4:22" ht="17.25" customHeight="1" x14ac:dyDescent="0.25">
      <c r="D1741" s="30"/>
      <c r="S1741" s="30"/>
      <c r="V1741" s="118"/>
    </row>
    <row r="1742" spans="4:22" ht="17.25" customHeight="1" x14ac:dyDescent="0.25">
      <c r="D1742" s="30"/>
      <c r="S1742" s="30"/>
      <c r="V1742" s="118"/>
    </row>
    <row r="1743" spans="4:22" ht="17.25" customHeight="1" x14ac:dyDescent="0.25">
      <c r="D1743" s="30"/>
      <c r="S1743" s="30"/>
      <c r="V1743" s="118"/>
    </row>
    <row r="1744" spans="4:22" ht="17.25" customHeight="1" x14ac:dyDescent="0.25">
      <c r="D1744" s="30"/>
      <c r="S1744" s="30"/>
      <c r="V1744" s="118"/>
    </row>
    <row r="1745" spans="4:22" ht="17.25" customHeight="1" x14ac:dyDescent="0.25">
      <c r="D1745" s="30"/>
      <c r="S1745" s="30"/>
      <c r="V1745" s="118"/>
    </row>
    <row r="1746" spans="4:22" ht="17.25" customHeight="1" x14ac:dyDescent="0.25">
      <c r="D1746" s="30"/>
      <c r="S1746" s="30"/>
      <c r="V1746" s="118"/>
    </row>
    <row r="1747" spans="4:22" ht="17.25" customHeight="1" x14ac:dyDescent="0.25">
      <c r="D1747" s="30"/>
      <c r="S1747" s="30"/>
      <c r="V1747" s="118"/>
    </row>
    <row r="1748" spans="4:22" ht="17.25" customHeight="1" x14ac:dyDescent="0.25">
      <c r="D1748" s="30"/>
      <c r="S1748" s="30"/>
      <c r="V1748" s="118"/>
    </row>
    <row r="1749" spans="4:22" ht="17.25" customHeight="1" x14ac:dyDescent="0.25">
      <c r="D1749" s="30"/>
      <c r="S1749" s="30"/>
      <c r="V1749" s="118"/>
    </row>
    <row r="1750" spans="4:22" ht="17.25" customHeight="1" x14ac:dyDescent="0.25">
      <c r="D1750" s="30"/>
      <c r="S1750" s="30"/>
      <c r="V1750" s="118"/>
    </row>
    <row r="1751" spans="4:22" ht="17.25" customHeight="1" x14ac:dyDescent="0.25">
      <c r="D1751" s="30"/>
      <c r="S1751" s="30"/>
      <c r="V1751" s="118"/>
    </row>
    <row r="1752" spans="4:22" ht="17.25" customHeight="1" x14ac:dyDescent="0.25">
      <c r="D1752" s="30"/>
      <c r="S1752" s="30"/>
      <c r="V1752" s="118"/>
    </row>
    <row r="1753" spans="4:22" ht="17.25" customHeight="1" x14ac:dyDescent="0.25">
      <c r="D1753" s="30"/>
      <c r="S1753" s="30"/>
      <c r="V1753" s="118"/>
    </row>
    <row r="1754" spans="4:22" ht="17.25" customHeight="1" x14ac:dyDescent="0.25">
      <c r="D1754" s="30"/>
      <c r="S1754" s="30"/>
      <c r="V1754" s="118"/>
    </row>
    <row r="1755" spans="4:22" ht="17.25" customHeight="1" x14ac:dyDescent="0.25">
      <c r="D1755" s="30"/>
      <c r="S1755" s="30"/>
      <c r="V1755" s="118"/>
    </row>
    <row r="1756" spans="4:22" ht="17.25" customHeight="1" x14ac:dyDescent="0.25">
      <c r="D1756" s="30"/>
      <c r="S1756" s="30"/>
      <c r="V1756" s="118"/>
    </row>
    <row r="1757" spans="4:22" ht="17.25" customHeight="1" x14ac:dyDescent="0.25">
      <c r="D1757" s="30"/>
      <c r="S1757" s="30"/>
      <c r="V1757" s="118"/>
    </row>
    <row r="1758" spans="4:22" ht="17.25" customHeight="1" x14ac:dyDescent="0.25">
      <c r="D1758" s="30"/>
      <c r="S1758" s="30"/>
      <c r="V1758" s="118"/>
    </row>
    <row r="1759" spans="4:22" ht="17.25" customHeight="1" x14ac:dyDescent="0.25">
      <c r="D1759" s="30"/>
      <c r="S1759" s="30"/>
      <c r="V1759" s="118"/>
    </row>
    <row r="1760" spans="4:22" ht="17.25" customHeight="1" x14ac:dyDescent="0.25">
      <c r="D1760" s="30"/>
      <c r="S1760" s="30"/>
      <c r="V1760" s="118"/>
    </row>
    <row r="1761" spans="4:22" ht="17.25" customHeight="1" x14ac:dyDescent="0.25">
      <c r="D1761" s="30"/>
      <c r="S1761" s="30"/>
      <c r="V1761" s="118"/>
    </row>
    <row r="1762" spans="4:22" ht="17.25" customHeight="1" x14ac:dyDescent="0.25">
      <c r="D1762" s="30"/>
      <c r="S1762" s="30"/>
      <c r="V1762" s="118"/>
    </row>
    <row r="1763" spans="4:22" ht="17.25" customHeight="1" x14ac:dyDescent="0.25">
      <c r="D1763" s="30"/>
      <c r="S1763" s="30"/>
      <c r="V1763" s="118"/>
    </row>
    <row r="1764" spans="4:22" ht="17.25" customHeight="1" x14ac:dyDescent="0.25">
      <c r="D1764" s="30"/>
      <c r="S1764" s="30"/>
      <c r="V1764" s="118"/>
    </row>
    <row r="1765" spans="4:22" ht="17.25" customHeight="1" x14ac:dyDescent="0.25">
      <c r="D1765" s="30"/>
      <c r="S1765" s="30"/>
      <c r="V1765" s="118"/>
    </row>
    <row r="1766" spans="4:22" ht="17.25" customHeight="1" x14ac:dyDescent="0.25">
      <c r="D1766" s="30"/>
      <c r="S1766" s="30"/>
      <c r="V1766" s="118"/>
    </row>
    <row r="1767" spans="4:22" ht="17.25" customHeight="1" x14ac:dyDescent="0.25">
      <c r="D1767" s="30"/>
      <c r="S1767" s="30"/>
      <c r="V1767" s="118"/>
    </row>
    <row r="1768" spans="4:22" ht="17.25" customHeight="1" x14ac:dyDescent="0.25">
      <c r="D1768" s="30"/>
      <c r="S1768" s="30"/>
      <c r="V1768" s="118"/>
    </row>
    <row r="1769" spans="4:22" ht="17.25" customHeight="1" x14ac:dyDescent="0.25">
      <c r="D1769" s="30"/>
      <c r="S1769" s="30"/>
      <c r="V1769" s="118"/>
    </row>
    <row r="1770" spans="4:22" ht="17.25" customHeight="1" x14ac:dyDescent="0.25">
      <c r="D1770" s="30"/>
      <c r="S1770" s="30"/>
      <c r="V1770" s="118"/>
    </row>
    <row r="1771" spans="4:22" ht="17.25" customHeight="1" x14ac:dyDescent="0.25">
      <c r="D1771" s="30"/>
      <c r="S1771" s="30"/>
      <c r="V1771" s="118"/>
    </row>
    <row r="1772" spans="4:22" ht="17.25" customHeight="1" x14ac:dyDescent="0.25">
      <c r="D1772" s="30"/>
      <c r="S1772" s="30"/>
      <c r="V1772" s="118"/>
    </row>
    <row r="1773" spans="4:22" ht="17.25" customHeight="1" x14ac:dyDescent="0.25">
      <c r="D1773" s="30"/>
      <c r="S1773" s="30"/>
      <c r="V1773" s="118"/>
    </row>
    <row r="1774" spans="4:22" ht="17.25" customHeight="1" x14ac:dyDescent="0.25">
      <c r="D1774" s="30"/>
      <c r="S1774" s="30"/>
      <c r="V1774" s="118"/>
    </row>
    <row r="1775" spans="4:22" ht="17.25" customHeight="1" x14ac:dyDescent="0.25">
      <c r="D1775" s="30"/>
      <c r="S1775" s="30"/>
      <c r="V1775" s="118"/>
    </row>
    <row r="1776" spans="4:22" ht="17.25" customHeight="1" x14ac:dyDescent="0.25">
      <c r="D1776" s="30"/>
      <c r="S1776" s="30"/>
      <c r="V1776" s="118"/>
    </row>
    <row r="1777" spans="4:22" ht="17.25" customHeight="1" x14ac:dyDescent="0.25">
      <c r="D1777" s="30"/>
      <c r="S1777" s="30"/>
      <c r="V1777" s="118"/>
    </row>
    <row r="1778" spans="4:22" ht="17.25" customHeight="1" x14ac:dyDescent="0.25">
      <c r="D1778" s="30"/>
      <c r="S1778" s="30"/>
      <c r="V1778" s="118"/>
    </row>
    <row r="1779" spans="4:22" ht="17.25" customHeight="1" x14ac:dyDescent="0.25">
      <c r="D1779" s="30"/>
      <c r="S1779" s="30"/>
      <c r="V1779" s="118"/>
    </row>
    <row r="1780" spans="4:22" ht="17.25" customHeight="1" x14ac:dyDescent="0.25">
      <c r="D1780" s="30"/>
      <c r="S1780" s="30"/>
      <c r="V1780" s="118"/>
    </row>
    <row r="1781" spans="4:22" ht="17.25" customHeight="1" x14ac:dyDescent="0.25">
      <c r="D1781" s="30"/>
      <c r="S1781" s="30"/>
      <c r="V1781" s="118"/>
    </row>
    <row r="1782" spans="4:22" ht="17.25" customHeight="1" x14ac:dyDescent="0.25">
      <c r="D1782" s="30"/>
      <c r="S1782" s="30"/>
      <c r="V1782" s="118"/>
    </row>
    <row r="1783" spans="4:22" ht="17.25" customHeight="1" x14ac:dyDescent="0.25">
      <c r="D1783" s="30"/>
      <c r="S1783" s="30"/>
      <c r="V1783" s="118"/>
    </row>
    <row r="1784" spans="4:22" ht="17.25" customHeight="1" x14ac:dyDescent="0.25">
      <c r="D1784" s="30"/>
      <c r="S1784" s="30"/>
      <c r="V1784" s="118"/>
    </row>
    <row r="1785" spans="4:22" ht="17.25" customHeight="1" x14ac:dyDescent="0.25">
      <c r="D1785" s="30"/>
      <c r="S1785" s="30"/>
      <c r="V1785" s="118"/>
    </row>
    <row r="1786" spans="4:22" ht="17.25" customHeight="1" x14ac:dyDescent="0.25">
      <c r="D1786" s="30"/>
      <c r="S1786" s="30"/>
      <c r="V1786" s="118"/>
    </row>
    <row r="1787" spans="4:22" ht="17.25" customHeight="1" x14ac:dyDescent="0.25">
      <c r="D1787" s="30"/>
      <c r="S1787" s="30"/>
      <c r="V1787" s="118"/>
    </row>
    <row r="1788" spans="4:22" ht="17.25" customHeight="1" x14ac:dyDescent="0.25">
      <c r="D1788" s="30"/>
      <c r="S1788" s="30"/>
      <c r="V1788" s="118"/>
    </row>
    <row r="1789" spans="4:22" ht="17.25" customHeight="1" x14ac:dyDescent="0.25">
      <c r="D1789" s="30"/>
      <c r="S1789" s="30"/>
      <c r="V1789" s="118"/>
    </row>
    <row r="1790" spans="4:22" ht="17.25" customHeight="1" x14ac:dyDescent="0.25">
      <c r="D1790" s="30"/>
      <c r="S1790" s="30"/>
      <c r="V1790" s="118"/>
    </row>
    <row r="1791" spans="4:22" ht="17.25" customHeight="1" x14ac:dyDescent="0.25">
      <c r="D1791" s="30"/>
      <c r="S1791" s="30"/>
      <c r="V1791" s="118"/>
    </row>
    <row r="1792" spans="4:22" ht="17.25" customHeight="1" x14ac:dyDescent="0.25">
      <c r="D1792" s="30"/>
      <c r="S1792" s="30"/>
      <c r="V1792" s="118"/>
    </row>
    <row r="1793" spans="4:22" ht="17.25" customHeight="1" x14ac:dyDescent="0.25">
      <c r="D1793" s="30"/>
      <c r="S1793" s="30"/>
      <c r="V1793" s="118"/>
    </row>
    <row r="1794" spans="4:22" ht="17.25" customHeight="1" x14ac:dyDescent="0.25">
      <c r="D1794" s="30"/>
      <c r="S1794" s="30"/>
      <c r="V1794" s="118"/>
    </row>
    <row r="1795" spans="4:22" ht="17.25" customHeight="1" x14ac:dyDescent="0.25">
      <c r="D1795" s="30"/>
      <c r="S1795" s="30"/>
      <c r="V1795" s="118"/>
    </row>
    <row r="1796" spans="4:22" ht="17.25" customHeight="1" x14ac:dyDescent="0.25">
      <c r="D1796" s="30"/>
      <c r="S1796" s="30"/>
      <c r="V1796" s="118"/>
    </row>
    <row r="1797" spans="4:22" ht="17.25" customHeight="1" x14ac:dyDescent="0.25">
      <c r="D1797" s="30"/>
      <c r="S1797" s="30"/>
      <c r="V1797" s="118"/>
    </row>
    <row r="1798" spans="4:22" ht="17.25" customHeight="1" x14ac:dyDescent="0.25">
      <c r="D1798" s="30"/>
      <c r="S1798" s="30"/>
      <c r="V1798" s="118"/>
    </row>
    <row r="1799" spans="4:22" ht="17.25" customHeight="1" x14ac:dyDescent="0.25">
      <c r="D1799" s="30"/>
      <c r="S1799" s="30"/>
      <c r="V1799" s="118"/>
    </row>
    <row r="1800" spans="4:22" ht="17.25" customHeight="1" x14ac:dyDescent="0.25">
      <c r="D1800" s="30"/>
      <c r="S1800" s="30"/>
      <c r="V1800" s="118"/>
    </row>
    <row r="1801" spans="4:22" ht="17.25" customHeight="1" x14ac:dyDescent="0.25">
      <c r="D1801" s="30"/>
      <c r="S1801" s="30"/>
      <c r="V1801" s="118"/>
    </row>
    <row r="1802" spans="4:22" ht="17.25" customHeight="1" x14ac:dyDescent="0.25">
      <c r="D1802" s="30"/>
      <c r="S1802" s="30"/>
      <c r="V1802" s="118"/>
    </row>
    <row r="1803" spans="4:22" ht="17.25" customHeight="1" x14ac:dyDescent="0.25">
      <c r="D1803" s="30"/>
      <c r="S1803" s="30"/>
      <c r="V1803" s="118"/>
    </row>
    <row r="1804" spans="4:22" ht="17.25" customHeight="1" x14ac:dyDescent="0.25">
      <c r="D1804" s="30"/>
      <c r="S1804" s="30"/>
      <c r="V1804" s="118"/>
    </row>
    <row r="1805" spans="4:22" ht="17.25" customHeight="1" x14ac:dyDescent="0.25">
      <c r="D1805" s="30"/>
      <c r="S1805" s="30"/>
      <c r="V1805" s="118"/>
    </row>
    <row r="1806" spans="4:22" ht="17.25" customHeight="1" x14ac:dyDescent="0.25">
      <c r="D1806" s="30"/>
      <c r="S1806" s="30"/>
      <c r="V1806" s="118"/>
    </row>
    <row r="1807" spans="4:22" ht="17.25" customHeight="1" x14ac:dyDescent="0.25">
      <c r="D1807" s="30"/>
      <c r="S1807" s="30"/>
      <c r="V1807" s="118"/>
    </row>
    <row r="1808" spans="4:22" ht="17.25" customHeight="1" x14ac:dyDescent="0.25">
      <c r="D1808" s="30"/>
      <c r="S1808" s="30"/>
      <c r="V1808" s="118"/>
    </row>
    <row r="1809" spans="4:22" ht="17.25" customHeight="1" x14ac:dyDescent="0.25">
      <c r="D1809" s="30"/>
      <c r="S1809" s="30"/>
      <c r="V1809" s="118"/>
    </row>
    <row r="1810" spans="4:22" ht="17.25" customHeight="1" x14ac:dyDescent="0.25">
      <c r="D1810" s="30"/>
      <c r="S1810" s="30"/>
      <c r="V1810" s="118"/>
    </row>
    <row r="1811" spans="4:22" ht="17.25" customHeight="1" x14ac:dyDescent="0.25">
      <c r="D1811" s="30"/>
      <c r="S1811" s="30"/>
      <c r="V1811" s="118"/>
    </row>
    <row r="1812" spans="4:22" ht="17.25" customHeight="1" x14ac:dyDescent="0.25">
      <c r="D1812" s="30"/>
      <c r="S1812" s="30"/>
      <c r="V1812" s="118"/>
    </row>
    <row r="1813" spans="4:22" ht="17.25" customHeight="1" x14ac:dyDescent="0.25">
      <c r="D1813" s="30"/>
      <c r="S1813" s="30"/>
      <c r="V1813" s="118"/>
    </row>
    <row r="1814" spans="4:22" ht="17.25" customHeight="1" x14ac:dyDescent="0.25">
      <c r="D1814" s="30"/>
      <c r="S1814" s="30"/>
      <c r="V1814" s="118"/>
    </row>
    <row r="1815" spans="4:22" ht="17.25" customHeight="1" x14ac:dyDescent="0.25">
      <c r="D1815" s="30"/>
      <c r="S1815" s="30"/>
      <c r="V1815" s="118"/>
    </row>
    <row r="1816" spans="4:22" ht="17.25" customHeight="1" x14ac:dyDescent="0.25">
      <c r="D1816" s="30"/>
      <c r="S1816" s="30"/>
      <c r="V1816" s="118"/>
    </row>
    <row r="1817" spans="4:22" ht="17.25" customHeight="1" x14ac:dyDescent="0.25">
      <c r="D1817" s="30"/>
      <c r="S1817" s="30"/>
      <c r="V1817" s="118"/>
    </row>
    <row r="1818" spans="4:22" ht="17.25" customHeight="1" x14ac:dyDescent="0.25">
      <c r="D1818" s="30"/>
      <c r="S1818" s="30"/>
      <c r="V1818" s="118"/>
    </row>
    <row r="1819" spans="4:22" ht="17.25" customHeight="1" x14ac:dyDescent="0.25">
      <c r="D1819" s="30"/>
      <c r="S1819" s="30"/>
      <c r="V1819" s="118"/>
    </row>
    <row r="1820" spans="4:22" ht="17.25" customHeight="1" x14ac:dyDescent="0.25">
      <c r="D1820" s="30"/>
      <c r="S1820" s="30"/>
      <c r="V1820" s="118"/>
    </row>
    <row r="1821" spans="4:22" ht="17.25" customHeight="1" x14ac:dyDescent="0.25">
      <c r="D1821" s="30"/>
      <c r="S1821" s="30"/>
      <c r="V1821" s="118"/>
    </row>
    <row r="1822" spans="4:22" ht="17.25" customHeight="1" x14ac:dyDescent="0.25">
      <c r="D1822" s="30"/>
      <c r="S1822" s="30"/>
      <c r="V1822" s="118"/>
    </row>
    <row r="1823" spans="4:22" ht="17.25" customHeight="1" x14ac:dyDescent="0.25">
      <c r="D1823" s="30"/>
      <c r="S1823" s="30"/>
      <c r="V1823" s="118"/>
    </row>
    <row r="1824" spans="4:22" ht="17.25" customHeight="1" x14ac:dyDescent="0.25">
      <c r="D1824" s="30"/>
      <c r="S1824" s="30"/>
      <c r="V1824" s="118"/>
    </row>
    <row r="1825" spans="4:22" ht="17.25" customHeight="1" x14ac:dyDescent="0.25">
      <c r="D1825" s="30"/>
      <c r="S1825" s="30"/>
      <c r="V1825" s="118"/>
    </row>
    <row r="1826" spans="4:22" ht="17.25" customHeight="1" x14ac:dyDescent="0.25">
      <c r="D1826" s="30"/>
      <c r="S1826" s="30"/>
      <c r="V1826" s="118"/>
    </row>
    <row r="1827" spans="4:22" ht="17.25" customHeight="1" x14ac:dyDescent="0.25">
      <c r="D1827" s="30"/>
      <c r="S1827" s="30"/>
      <c r="V1827" s="118"/>
    </row>
    <row r="1828" spans="4:22" ht="17.25" customHeight="1" x14ac:dyDescent="0.25">
      <c r="D1828" s="30"/>
      <c r="S1828" s="30"/>
      <c r="V1828" s="118"/>
    </row>
    <row r="1829" spans="4:22" ht="17.25" customHeight="1" x14ac:dyDescent="0.25">
      <c r="D1829" s="30"/>
      <c r="S1829" s="30"/>
      <c r="V1829" s="118"/>
    </row>
    <row r="1830" spans="4:22" ht="17.25" customHeight="1" x14ac:dyDescent="0.25">
      <c r="D1830" s="30"/>
      <c r="S1830" s="30"/>
      <c r="V1830" s="118"/>
    </row>
    <row r="1831" spans="4:22" ht="17.25" customHeight="1" x14ac:dyDescent="0.25">
      <c r="D1831" s="30"/>
      <c r="S1831" s="30"/>
      <c r="V1831" s="118"/>
    </row>
    <row r="1832" spans="4:22" ht="17.25" customHeight="1" x14ac:dyDescent="0.25">
      <c r="D1832" s="30"/>
      <c r="S1832" s="30"/>
      <c r="V1832" s="118"/>
    </row>
    <row r="1833" spans="4:22" ht="17.25" customHeight="1" x14ac:dyDescent="0.25">
      <c r="D1833" s="30"/>
      <c r="S1833" s="30"/>
      <c r="V1833" s="118"/>
    </row>
    <row r="1834" spans="4:22" ht="17.25" customHeight="1" x14ac:dyDescent="0.25">
      <c r="D1834" s="30"/>
      <c r="S1834" s="30"/>
      <c r="V1834" s="118"/>
    </row>
    <row r="1835" spans="4:22" ht="17.25" customHeight="1" x14ac:dyDescent="0.25">
      <c r="D1835" s="30"/>
      <c r="S1835" s="30"/>
      <c r="V1835" s="118"/>
    </row>
    <row r="1836" spans="4:22" ht="17.25" customHeight="1" x14ac:dyDescent="0.25">
      <c r="D1836" s="30"/>
      <c r="S1836" s="30"/>
      <c r="V1836" s="118"/>
    </row>
    <row r="1837" spans="4:22" ht="17.25" customHeight="1" x14ac:dyDescent="0.25">
      <c r="D1837" s="30"/>
      <c r="S1837" s="30"/>
      <c r="V1837" s="118"/>
    </row>
    <row r="1838" spans="4:22" ht="17.25" customHeight="1" x14ac:dyDescent="0.25">
      <c r="D1838" s="30"/>
      <c r="S1838" s="30"/>
      <c r="V1838" s="118"/>
    </row>
    <row r="1839" spans="4:22" ht="17.25" customHeight="1" x14ac:dyDescent="0.25">
      <c r="D1839" s="30"/>
      <c r="S1839" s="30"/>
      <c r="V1839" s="118"/>
    </row>
    <row r="1840" spans="4:22" ht="17.25" customHeight="1" x14ac:dyDescent="0.25">
      <c r="D1840" s="30"/>
      <c r="S1840" s="30"/>
      <c r="V1840" s="118"/>
    </row>
    <row r="1841" spans="4:22" ht="17.25" customHeight="1" x14ac:dyDescent="0.25">
      <c r="D1841" s="30"/>
      <c r="S1841" s="30"/>
      <c r="V1841" s="118"/>
    </row>
    <row r="1842" spans="4:22" ht="17.25" customHeight="1" x14ac:dyDescent="0.25">
      <c r="D1842" s="30"/>
      <c r="S1842" s="30"/>
      <c r="V1842" s="118"/>
    </row>
    <row r="1843" spans="4:22" ht="17.25" customHeight="1" x14ac:dyDescent="0.25">
      <c r="D1843" s="30"/>
      <c r="S1843" s="30"/>
      <c r="V1843" s="118"/>
    </row>
    <row r="1844" spans="4:22" ht="17.25" customHeight="1" x14ac:dyDescent="0.25">
      <c r="D1844" s="30"/>
      <c r="S1844" s="30"/>
      <c r="V1844" s="118"/>
    </row>
    <row r="1845" spans="4:22" ht="17.25" customHeight="1" x14ac:dyDescent="0.25">
      <c r="D1845" s="30"/>
      <c r="S1845" s="30"/>
      <c r="V1845" s="118"/>
    </row>
    <row r="1846" spans="4:22" ht="17.25" customHeight="1" x14ac:dyDescent="0.25">
      <c r="D1846" s="30"/>
      <c r="S1846" s="30"/>
      <c r="V1846" s="118"/>
    </row>
    <row r="1847" spans="4:22" ht="17.25" customHeight="1" x14ac:dyDescent="0.25">
      <c r="D1847" s="30"/>
      <c r="S1847" s="30"/>
      <c r="V1847" s="118"/>
    </row>
    <row r="1848" spans="4:22" ht="17.25" customHeight="1" x14ac:dyDescent="0.25">
      <c r="D1848" s="30"/>
      <c r="S1848" s="30"/>
      <c r="V1848" s="118"/>
    </row>
    <row r="1849" spans="4:22" ht="17.25" customHeight="1" x14ac:dyDescent="0.25">
      <c r="D1849" s="30"/>
      <c r="S1849" s="30"/>
      <c r="V1849" s="118"/>
    </row>
    <row r="1850" spans="4:22" ht="17.25" customHeight="1" x14ac:dyDescent="0.25">
      <c r="D1850" s="30"/>
      <c r="S1850" s="30"/>
      <c r="V1850" s="118"/>
    </row>
    <row r="1851" spans="4:22" ht="17.25" customHeight="1" x14ac:dyDescent="0.25">
      <c r="D1851" s="30"/>
      <c r="S1851" s="30"/>
      <c r="V1851" s="118"/>
    </row>
    <row r="1852" spans="4:22" ht="17.25" customHeight="1" x14ac:dyDescent="0.25">
      <c r="D1852" s="30"/>
      <c r="S1852" s="30"/>
      <c r="V1852" s="118"/>
    </row>
    <row r="1853" spans="4:22" ht="17.25" customHeight="1" x14ac:dyDescent="0.25">
      <c r="D1853" s="30"/>
      <c r="S1853" s="30"/>
      <c r="V1853" s="118"/>
    </row>
    <row r="1854" spans="4:22" ht="17.25" customHeight="1" x14ac:dyDescent="0.25">
      <c r="D1854" s="30"/>
      <c r="S1854" s="30"/>
      <c r="V1854" s="118"/>
    </row>
    <row r="1855" spans="4:22" ht="17.25" customHeight="1" x14ac:dyDescent="0.25">
      <c r="D1855" s="30"/>
      <c r="S1855" s="30"/>
      <c r="V1855" s="118"/>
    </row>
    <row r="1856" spans="4:22" ht="17.25" customHeight="1" x14ac:dyDescent="0.25">
      <c r="D1856" s="30"/>
      <c r="S1856" s="30"/>
      <c r="V1856" s="118"/>
    </row>
    <row r="1857" spans="4:22" ht="17.25" customHeight="1" x14ac:dyDescent="0.25">
      <c r="D1857" s="30"/>
      <c r="S1857" s="30"/>
      <c r="V1857" s="118"/>
    </row>
    <row r="1858" spans="4:22" ht="17.25" customHeight="1" x14ac:dyDescent="0.25">
      <c r="D1858" s="30"/>
      <c r="S1858" s="30"/>
      <c r="V1858" s="118"/>
    </row>
    <row r="1859" spans="4:22" ht="17.25" customHeight="1" x14ac:dyDescent="0.25">
      <c r="D1859" s="30"/>
      <c r="S1859" s="30"/>
      <c r="V1859" s="118"/>
    </row>
    <row r="1860" spans="4:22" ht="17.25" customHeight="1" x14ac:dyDescent="0.25">
      <c r="D1860" s="30"/>
      <c r="S1860" s="30"/>
      <c r="V1860" s="118"/>
    </row>
    <row r="1861" spans="4:22" ht="17.25" customHeight="1" x14ac:dyDescent="0.25">
      <c r="D1861" s="30"/>
      <c r="S1861" s="30"/>
      <c r="V1861" s="118"/>
    </row>
    <row r="1862" spans="4:22" ht="17.25" customHeight="1" x14ac:dyDescent="0.25">
      <c r="D1862" s="30"/>
      <c r="S1862" s="30"/>
      <c r="V1862" s="118"/>
    </row>
    <row r="1863" spans="4:22" ht="17.25" customHeight="1" x14ac:dyDescent="0.25">
      <c r="D1863" s="30"/>
      <c r="S1863" s="30"/>
      <c r="V1863" s="118"/>
    </row>
    <row r="1864" spans="4:22" ht="17.25" customHeight="1" x14ac:dyDescent="0.25">
      <c r="D1864" s="30"/>
      <c r="S1864" s="30"/>
      <c r="V1864" s="118"/>
    </row>
    <row r="1865" spans="4:22" ht="17.25" customHeight="1" x14ac:dyDescent="0.25">
      <c r="D1865" s="30"/>
      <c r="S1865" s="30"/>
      <c r="V1865" s="118"/>
    </row>
    <row r="1866" spans="4:22" ht="17.25" customHeight="1" x14ac:dyDescent="0.25">
      <c r="D1866" s="30"/>
      <c r="S1866" s="30"/>
      <c r="V1866" s="118"/>
    </row>
    <row r="1867" spans="4:22" ht="17.25" customHeight="1" x14ac:dyDescent="0.25">
      <c r="D1867" s="30"/>
      <c r="S1867" s="30"/>
      <c r="V1867" s="118"/>
    </row>
    <row r="1868" spans="4:22" ht="17.25" customHeight="1" x14ac:dyDescent="0.25">
      <c r="D1868" s="30"/>
      <c r="S1868" s="30"/>
      <c r="V1868" s="118"/>
    </row>
    <row r="1869" spans="4:22" ht="17.25" customHeight="1" x14ac:dyDescent="0.25">
      <c r="D1869" s="30"/>
      <c r="S1869" s="30"/>
      <c r="V1869" s="118"/>
    </row>
    <row r="1870" spans="4:22" ht="17.25" customHeight="1" x14ac:dyDescent="0.25">
      <c r="D1870" s="30"/>
      <c r="S1870" s="30"/>
      <c r="V1870" s="118"/>
    </row>
    <row r="1871" spans="4:22" ht="17.25" customHeight="1" x14ac:dyDescent="0.25">
      <c r="D1871" s="30"/>
      <c r="S1871" s="30"/>
      <c r="V1871" s="118"/>
    </row>
    <row r="1872" spans="4:22" ht="17.25" customHeight="1" x14ac:dyDescent="0.25">
      <c r="D1872" s="30"/>
      <c r="S1872" s="30"/>
      <c r="V1872" s="118"/>
    </row>
    <row r="1873" spans="4:22" ht="17.25" customHeight="1" x14ac:dyDescent="0.25">
      <c r="D1873" s="30"/>
      <c r="S1873" s="30"/>
      <c r="V1873" s="118"/>
    </row>
    <row r="1874" spans="4:22" ht="17.25" customHeight="1" x14ac:dyDescent="0.25">
      <c r="D1874" s="30"/>
      <c r="S1874" s="30"/>
      <c r="V1874" s="118"/>
    </row>
    <row r="1875" spans="4:22" ht="17.25" customHeight="1" x14ac:dyDescent="0.25">
      <c r="D1875" s="30"/>
      <c r="S1875" s="30"/>
      <c r="V1875" s="118"/>
    </row>
    <row r="1876" spans="4:22" ht="17.25" customHeight="1" x14ac:dyDescent="0.25">
      <c r="D1876" s="30"/>
      <c r="S1876" s="30"/>
      <c r="V1876" s="118"/>
    </row>
    <row r="1877" spans="4:22" ht="17.25" customHeight="1" x14ac:dyDescent="0.25">
      <c r="D1877" s="30"/>
      <c r="S1877" s="30"/>
      <c r="V1877" s="118"/>
    </row>
    <row r="1878" spans="4:22" ht="17.25" customHeight="1" x14ac:dyDescent="0.25">
      <c r="D1878" s="30"/>
      <c r="S1878" s="30"/>
      <c r="V1878" s="118"/>
    </row>
    <row r="1879" spans="4:22" ht="17.25" customHeight="1" x14ac:dyDescent="0.25">
      <c r="D1879" s="30"/>
      <c r="S1879" s="30"/>
      <c r="V1879" s="118"/>
    </row>
    <row r="1880" spans="4:22" ht="17.25" customHeight="1" x14ac:dyDescent="0.25">
      <c r="D1880" s="30"/>
      <c r="S1880" s="30"/>
      <c r="V1880" s="118"/>
    </row>
    <row r="1881" spans="4:22" ht="17.25" customHeight="1" x14ac:dyDescent="0.25">
      <c r="D1881" s="30"/>
      <c r="S1881" s="30"/>
      <c r="V1881" s="118"/>
    </row>
    <row r="1882" spans="4:22" ht="17.25" customHeight="1" x14ac:dyDescent="0.25">
      <c r="D1882" s="30"/>
      <c r="S1882" s="30"/>
      <c r="V1882" s="118"/>
    </row>
    <row r="1883" spans="4:22" ht="17.25" customHeight="1" x14ac:dyDescent="0.25">
      <c r="D1883" s="30"/>
      <c r="S1883" s="30"/>
      <c r="V1883" s="118"/>
    </row>
    <row r="1884" spans="4:22" ht="17.25" customHeight="1" x14ac:dyDescent="0.25">
      <c r="D1884" s="30"/>
      <c r="S1884" s="30"/>
      <c r="V1884" s="118"/>
    </row>
    <row r="1885" spans="4:22" ht="17.25" customHeight="1" x14ac:dyDescent="0.25">
      <c r="D1885" s="30"/>
      <c r="S1885" s="30"/>
      <c r="V1885" s="118"/>
    </row>
    <row r="1886" spans="4:22" ht="17.25" customHeight="1" x14ac:dyDescent="0.25">
      <c r="D1886" s="30"/>
      <c r="S1886" s="30"/>
      <c r="V1886" s="118"/>
    </row>
    <row r="1887" spans="4:22" ht="17.25" customHeight="1" x14ac:dyDescent="0.25">
      <c r="D1887" s="30"/>
      <c r="S1887" s="30"/>
      <c r="V1887" s="118"/>
    </row>
    <row r="1888" spans="4:22" ht="17.25" customHeight="1" x14ac:dyDescent="0.25">
      <c r="D1888" s="30"/>
      <c r="S1888" s="30"/>
      <c r="V1888" s="118"/>
    </row>
    <row r="1889" spans="4:22" ht="17.25" customHeight="1" x14ac:dyDescent="0.25">
      <c r="D1889" s="30"/>
      <c r="S1889" s="30"/>
      <c r="V1889" s="118"/>
    </row>
    <row r="1890" spans="4:22" ht="17.25" customHeight="1" x14ac:dyDescent="0.25">
      <c r="D1890" s="30"/>
      <c r="S1890" s="30"/>
      <c r="V1890" s="118"/>
    </row>
    <row r="1891" spans="4:22" ht="17.25" customHeight="1" x14ac:dyDescent="0.25">
      <c r="D1891" s="30"/>
      <c r="S1891" s="30"/>
      <c r="V1891" s="118"/>
    </row>
    <row r="1892" spans="4:22" ht="17.25" customHeight="1" x14ac:dyDescent="0.25">
      <c r="D1892" s="30"/>
      <c r="S1892" s="30"/>
      <c r="V1892" s="118"/>
    </row>
    <row r="1893" spans="4:22" ht="17.25" customHeight="1" x14ac:dyDescent="0.25">
      <c r="D1893" s="30"/>
      <c r="S1893" s="30"/>
      <c r="V1893" s="118"/>
    </row>
    <row r="1894" spans="4:22" ht="17.25" customHeight="1" x14ac:dyDescent="0.25">
      <c r="D1894" s="30"/>
      <c r="S1894" s="30"/>
      <c r="V1894" s="118"/>
    </row>
    <row r="1895" spans="4:22" ht="17.25" customHeight="1" x14ac:dyDescent="0.25">
      <c r="D1895" s="30"/>
      <c r="S1895" s="30"/>
      <c r="V1895" s="118"/>
    </row>
    <row r="1896" spans="4:22" ht="17.25" customHeight="1" x14ac:dyDescent="0.25">
      <c r="D1896" s="30"/>
      <c r="S1896" s="30"/>
      <c r="V1896" s="118"/>
    </row>
    <row r="1897" spans="4:22" ht="17.25" customHeight="1" x14ac:dyDescent="0.25">
      <c r="D1897" s="30"/>
      <c r="S1897" s="30"/>
      <c r="V1897" s="118"/>
    </row>
    <row r="1898" spans="4:22" ht="17.25" customHeight="1" x14ac:dyDescent="0.25">
      <c r="D1898" s="30"/>
      <c r="S1898" s="30"/>
      <c r="V1898" s="118"/>
    </row>
    <row r="1899" spans="4:22" ht="17.25" customHeight="1" x14ac:dyDescent="0.25">
      <c r="D1899" s="30"/>
      <c r="S1899" s="30"/>
      <c r="V1899" s="118"/>
    </row>
    <row r="1900" spans="4:22" ht="17.25" customHeight="1" x14ac:dyDescent="0.25">
      <c r="D1900" s="30"/>
      <c r="S1900" s="30"/>
      <c r="V1900" s="118"/>
    </row>
    <row r="1901" spans="4:22" ht="17.25" customHeight="1" x14ac:dyDescent="0.25">
      <c r="D1901" s="30"/>
      <c r="S1901" s="30"/>
      <c r="V1901" s="118"/>
    </row>
    <row r="1902" spans="4:22" ht="17.25" customHeight="1" x14ac:dyDescent="0.25">
      <c r="D1902" s="30"/>
      <c r="S1902" s="30"/>
      <c r="V1902" s="118"/>
    </row>
    <row r="1903" spans="4:22" ht="17.25" customHeight="1" x14ac:dyDescent="0.25">
      <c r="D1903" s="30"/>
      <c r="S1903" s="30"/>
      <c r="V1903" s="118"/>
    </row>
    <row r="1904" spans="4:22" ht="17.25" customHeight="1" x14ac:dyDescent="0.25">
      <c r="D1904" s="30"/>
      <c r="S1904" s="30"/>
      <c r="V1904" s="118"/>
    </row>
    <row r="1905" spans="4:22" ht="17.25" customHeight="1" x14ac:dyDescent="0.25">
      <c r="D1905" s="30"/>
      <c r="S1905" s="30"/>
      <c r="V1905" s="118"/>
    </row>
    <row r="1906" spans="4:22" ht="17.25" customHeight="1" x14ac:dyDescent="0.25">
      <c r="D1906" s="30"/>
      <c r="S1906" s="30"/>
      <c r="V1906" s="118"/>
    </row>
    <row r="1907" spans="4:22" ht="17.25" customHeight="1" x14ac:dyDescent="0.25">
      <c r="D1907" s="30"/>
      <c r="S1907" s="30"/>
      <c r="V1907" s="118"/>
    </row>
    <row r="1908" spans="4:22" ht="17.25" customHeight="1" x14ac:dyDescent="0.25">
      <c r="D1908" s="30"/>
      <c r="S1908" s="30"/>
      <c r="V1908" s="118"/>
    </row>
    <row r="1909" spans="4:22" ht="17.25" customHeight="1" x14ac:dyDescent="0.25">
      <c r="D1909" s="30"/>
      <c r="S1909" s="30"/>
      <c r="V1909" s="118"/>
    </row>
    <row r="1910" spans="4:22" ht="17.25" customHeight="1" x14ac:dyDescent="0.25">
      <c r="D1910" s="30"/>
      <c r="S1910" s="30"/>
      <c r="V1910" s="118"/>
    </row>
    <row r="1911" spans="4:22" ht="17.25" customHeight="1" x14ac:dyDescent="0.25">
      <c r="D1911" s="30"/>
      <c r="S1911" s="30"/>
      <c r="V1911" s="118"/>
    </row>
    <row r="1912" spans="4:22" ht="17.25" customHeight="1" x14ac:dyDescent="0.25">
      <c r="D1912" s="30"/>
      <c r="S1912" s="30"/>
      <c r="V1912" s="118"/>
    </row>
    <row r="1913" spans="4:22" ht="17.25" customHeight="1" x14ac:dyDescent="0.25">
      <c r="D1913" s="30"/>
      <c r="S1913" s="30"/>
      <c r="V1913" s="118"/>
    </row>
    <row r="1914" spans="4:22" ht="17.25" customHeight="1" x14ac:dyDescent="0.25">
      <c r="D1914" s="30"/>
      <c r="S1914" s="30"/>
      <c r="V1914" s="118"/>
    </row>
    <row r="1915" spans="4:22" ht="17.25" customHeight="1" x14ac:dyDescent="0.25">
      <c r="D1915" s="30"/>
      <c r="S1915" s="30"/>
      <c r="V1915" s="118"/>
    </row>
    <row r="1916" spans="4:22" ht="17.25" customHeight="1" x14ac:dyDescent="0.25">
      <c r="D1916" s="30"/>
      <c r="S1916" s="30"/>
      <c r="V1916" s="118"/>
    </row>
    <row r="1917" spans="4:22" ht="17.25" customHeight="1" x14ac:dyDescent="0.25">
      <c r="D1917" s="30"/>
      <c r="S1917" s="30"/>
      <c r="V1917" s="118"/>
    </row>
    <row r="1918" spans="4:22" ht="17.25" customHeight="1" x14ac:dyDescent="0.25">
      <c r="D1918" s="30"/>
      <c r="S1918" s="30"/>
      <c r="V1918" s="118"/>
    </row>
    <row r="1919" spans="4:22" ht="17.25" customHeight="1" x14ac:dyDescent="0.25">
      <c r="D1919" s="30"/>
      <c r="S1919" s="30"/>
      <c r="V1919" s="118"/>
    </row>
    <row r="1920" spans="4:22" ht="17.25" customHeight="1" x14ac:dyDescent="0.25">
      <c r="D1920" s="30"/>
      <c r="S1920" s="30"/>
      <c r="V1920" s="118"/>
    </row>
    <row r="1921" spans="4:22" ht="17.25" customHeight="1" x14ac:dyDescent="0.25">
      <c r="D1921" s="30"/>
      <c r="S1921" s="30"/>
      <c r="V1921" s="118"/>
    </row>
    <row r="1922" spans="4:22" ht="17.25" customHeight="1" x14ac:dyDescent="0.25">
      <c r="D1922" s="30"/>
      <c r="S1922" s="30"/>
      <c r="V1922" s="118"/>
    </row>
    <row r="1923" spans="4:22" ht="17.25" customHeight="1" x14ac:dyDescent="0.25">
      <c r="D1923" s="30"/>
      <c r="S1923" s="30"/>
      <c r="V1923" s="118"/>
    </row>
    <row r="1924" spans="4:22" ht="17.25" customHeight="1" x14ac:dyDescent="0.25">
      <c r="D1924" s="30"/>
      <c r="S1924" s="30"/>
      <c r="V1924" s="118"/>
    </row>
    <row r="1925" spans="4:22" ht="17.25" customHeight="1" x14ac:dyDescent="0.25">
      <c r="D1925" s="30"/>
      <c r="S1925" s="30"/>
      <c r="V1925" s="118"/>
    </row>
    <row r="1926" spans="4:22" ht="17.25" customHeight="1" x14ac:dyDescent="0.25">
      <c r="D1926" s="30"/>
      <c r="S1926" s="30"/>
      <c r="V1926" s="118"/>
    </row>
    <row r="1927" spans="4:22" ht="17.25" customHeight="1" x14ac:dyDescent="0.25">
      <c r="D1927" s="30"/>
      <c r="S1927" s="30"/>
      <c r="V1927" s="118"/>
    </row>
    <row r="1928" spans="4:22" ht="17.25" customHeight="1" x14ac:dyDescent="0.25">
      <c r="D1928" s="30"/>
      <c r="S1928" s="30"/>
      <c r="V1928" s="118"/>
    </row>
    <row r="1929" spans="4:22" ht="17.25" customHeight="1" x14ac:dyDescent="0.25">
      <c r="D1929" s="30"/>
      <c r="S1929" s="30"/>
      <c r="V1929" s="118"/>
    </row>
    <row r="1930" spans="4:22" ht="17.25" customHeight="1" x14ac:dyDescent="0.25">
      <c r="D1930" s="30"/>
      <c r="S1930" s="30"/>
      <c r="V1930" s="118"/>
    </row>
    <row r="1931" spans="4:22" ht="17.25" customHeight="1" x14ac:dyDescent="0.25">
      <c r="D1931" s="30"/>
      <c r="S1931" s="30"/>
      <c r="V1931" s="118"/>
    </row>
    <row r="1932" spans="4:22" ht="17.25" customHeight="1" x14ac:dyDescent="0.25">
      <c r="D1932" s="30"/>
      <c r="S1932" s="30"/>
      <c r="V1932" s="118"/>
    </row>
    <row r="1933" spans="4:22" ht="17.25" customHeight="1" x14ac:dyDescent="0.25">
      <c r="D1933" s="30"/>
      <c r="S1933" s="30"/>
      <c r="V1933" s="118"/>
    </row>
    <row r="1934" spans="4:22" ht="17.25" customHeight="1" x14ac:dyDescent="0.25">
      <c r="D1934" s="30"/>
      <c r="S1934" s="30"/>
      <c r="V1934" s="118"/>
    </row>
    <row r="1935" spans="4:22" ht="17.25" customHeight="1" x14ac:dyDescent="0.25">
      <c r="D1935" s="30"/>
      <c r="S1935" s="30"/>
      <c r="V1935" s="118"/>
    </row>
    <row r="1936" spans="4:22" ht="17.25" customHeight="1" x14ac:dyDescent="0.25">
      <c r="D1936" s="30"/>
      <c r="S1936" s="30"/>
      <c r="V1936" s="118"/>
    </row>
    <row r="1937" spans="4:22" ht="17.25" customHeight="1" x14ac:dyDescent="0.25">
      <c r="D1937" s="30"/>
      <c r="S1937" s="30"/>
      <c r="V1937" s="118"/>
    </row>
    <row r="1938" spans="4:22" ht="17.25" customHeight="1" x14ac:dyDescent="0.25">
      <c r="D1938" s="30"/>
      <c r="S1938" s="30"/>
      <c r="V1938" s="118"/>
    </row>
    <row r="1939" spans="4:22" ht="17.25" customHeight="1" x14ac:dyDescent="0.25">
      <c r="D1939" s="30"/>
      <c r="S1939" s="30"/>
      <c r="V1939" s="118"/>
    </row>
    <row r="1940" spans="4:22" ht="17.25" customHeight="1" x14ac:dyDescent="0.25">
      <c r="D1940" s="30"/>
      <c r="S1940" s="30"/>
      <c r="V1940" s="118"/>
    </row>
    <row r="1941" spans="4:22" ht="17.25" customHeight="1" x14ac:dyDescent="0.25">
      <c r="D1941" s="30"/>
      <c r="S1941" s="30"/>
      <c r="V1941" s="118"/>
    </row>
    <row r="1942" spans="4:22" ht="17.25" customHeight="1" x14ac:dyDescent="0.25">
      <c r="D1942" s="30"/>
      <c r="S1942" s="30"/>
      <c r="V1942" s="118"/>
    </row>
    <row r="1943" spans="4:22" ht="17.25" customHeight="1" x14ac:dyDescent="0.25">
      <c r="D1943" s="30"/>
      <c r="S1943" s="30"/>
      <c r="V1943" s="118"/>
    </row>
    <row r="1944" spans="4:22" ht="17.25" customHeight="1" x14ac:dyDescent="0.25">
      <c r="D1944" s="30"/>
      <c r="S1944" s="30"/>
      <c r="V1944" s="118"/>
    </row>
    <row r="1945" spans="4:22" ht="17.25" customHeight="1" x14ac:dyDescent="0.25">
      <c r="D1945" s="30"/>
      <c r="S1945" s="30"/>
      <c r="V1945" s="118"/>
    </row>
    <row r="1946" spans="4:22" ht="17.25" customHeight="1" x14ac:dyDescent="0.25">
      <c r="D1946" s="30"/>
      <c r="S1946" s="30"/>
      <c r="V1946" s="118"/>
    </row>
    <row r="1947" spans="4:22" ht="17.25" customHeight="1" x14ac:dyDescent="0.25">
      <c r="D1947" s="30"/>
      <c r="S1947" s="30"/>
      <c r="V1947" s="118"/>
    </row>
    <row r="1948" spans="4:22" ht="17.25" customHeight="1" x14ac:dyDescent="0.25">
      <c r="D1948" s="30"/>
      <c r="S1948" s="30"/>
      <c r="V1948" s="118"/>
    </row>
    <row r="1949" spans="4:22" ht="17.25" customHeight="1" x14ac:dyDescent="0.25">
      <c r="D1949" s="30"/>
      <c r="S1949" s="30"/>
      <c r="V1949" s="118"/>
    </row>
    <row r="1950" spans="4:22" ht="17.25" customHeight="1" x14ac:dyDescent="0.25">
      <c r="D1950" s="30"/>
      <c r="S1950" s="30"/>
      <c r="V1950" s="118"/>
    </row>
    <row r="1951" spans="4:22" ht="17.25" customHeight="1" x14ac:dyDescent="0.25">
      <c r="D1951" s="30"/>
      <c r="S1951" s="30"/>
      <c r="V1951" s="118"/>
    </row>
    <row r="1952" spans="4:22" ht="17.25" customHeight="1" x14ac:dyDescent="0.25">
      <c r="D1952" s="30"/>
      <c r="S1952" s="30"/>
      <c r="V1952" s="118"/>
    </row>
    <row r="1953" spans="4:22" ht="17.25" customHeight="1" x14ac:dyDescent="0.25">
      <c r="D1953" s="30"/>
      <c r="S1953" s="30"/>
      <c r="V1953" s="118"/>
    </row>
    <row r="1954" spans="4:22" ht="17.25" customHeight="1" x14ac:dyDescent="0.25">
      <c r="D1954" s="30"/>
      <c r="S1954" s="30"/>
      <c r="V1954" s="118"/>
    </row>
    <row r="1955" spans="4:22" ht="17.25" customHeight="1" x14ac:dyDescent="0.25">
      <c r="D1955" s="30"/>
      <c r="S1955" s="30"/>
      <c r="V1955" s="118"/>
    </row>
    <row r="1956" spans="4:22" ht="17.25" customHeight="1" x14ac:dyDescent="0.25">
      <c r="D1956" s="30"/>
      <c r="S1956" s="30"/>
      <c r="V1956" s="118"/>
    </row>
    <row r="1957" spans="4:22" ht="17.25" customHeight="1" x14ac:dyDescent="0.25">
      <c r="D1957" s="30"/>
      <c r="S1957" s="30"/>
      <c r="V1957" s="118"/>
    </row>
    <row r="1958" spans="4:22" ht="17.25" customHeight="1" x14ac:dyDescent="0.25">
      <c r="D1958" s="30"/>
      <c r="S1958" s="30"/>
      <c r="V1958" s="118"/>
    </row>
    <row r="1959" spans="4:22" ht="17.25" customHeight="1" x14ac:dyDescent="0.25">
      <c r="D1959" s="30"/>
      <c r="S1959" s="30"/>
      <c r="V1959" s="118"/>
    </row>
    <row r="1960" spans="4:22" ht="17.25" customHeight="1" x14ac:dyDescent="0.25">
      <c r="D1960" s="30"/>
      <c r="S1960" s="30"/>
      <c r="V1960" s="118"/>
    </row>
    <row r="1961" spans="4:22" ht="17.25" customHeight="1" x14ac:dyDescent="0.25">
      <c r="D1961" s="30"/>
      <c r="S1961" s="30"/>
      <c r="V1961" s="118"/>
    </row>
    <row r="1962" spans="4:22" ht="17.25" customHeight="1" x14ac:dyDescent="0.25">
      <c r="D1962" s="30"/>
      <c r="S1962" s="30"/>
      <c r="V1962" s="118"/>
    </row>
    <row r="1963" spans="4:22" ht="17.25" customHeight="1" x14ac:dyDescent="0.25">
      <c r="D1963" s="30"/>
      <c r="S1963" s="30"/>
      <c r="V1963" s="118"/>
    </row>
    <row r="1964" spans="4:22" ht="17.25" customHeight="1" x14ac:dyDescent="0.25">
      <c r="D1964" s="30"/>
      <c r="S1964" s="30"/>
      <c r="V1964" s="118"/>
    </row>
    <row r="1965" spans="4:22" ht="17.25" customHeight="1" x14ac:dyDescent="0.25">
      <c r="D1965" s="30"/>
      <c r="S1965" s="30"/>
      <c r="V1965" s="118"/>
    </row>
    <row r="1966" spans="4:22" ht="17.25" customHeight="1" x14ac:dyDescent="0.25">
      <c r="D1966" s="30"/>
      <c r="S1966" s="30"/>
      <c r="V1966" s="118"/>
    </row>
    <row r="1967" spans="4:22" ht="17.25" customHeight="1" x14ac:dyDescent="0.25">
      <c r="D1967" s="30"/>
      <c r="S1967" s="30"/>
      <c r="V1967" s="118"/>
    </row>
    <row r="1968" spans="4:22" ht="17.25" customHeight="1" x14ac:dyDescent="0.25">
      <c r="D1968" s="30"/>
      <c r="S1968" s="30"/>
      <c r="V1968" s="118"/>
    </row>
    <row r="1969" spans="4:22" ht="17.25" customHeight="1" x14ac:dyDescent="0.25">
      <c r="D1969" s="30"/>
      <c r="S1969" s="30"/>
      <c r="V1969" s="118"/>
    </row>
    <row r="1970" spans="4:22" ht="17.25" customHeight="1" x14ac:dyDescent="0.25">
      <c r="D1970" s="30"/>
      <c r="S1970" s="30"/>
      <c r="V1970" s="118"/>
    </row>
    <row r="1971" spans="4:22" ht="17.25" customHeight="1" x14ac:dyDescent="0.25">
      <c r="D1971" s="30"/>
      <c r="S1971" s="30"/>
      <c r="V1971" s="118"/>
    </row>
    <row r="1972" spans="4:22" ht="17.25" customHeight="1" x14ac:dyDescent="0.25">
      <c r="D1972" s="30"/>
      <c r="S1972" s="30"/>
      <c r="V1972" s="118"/>
    </row>
    <row r="1973" spans="4:22" ht="17.25" customHeight="1" x14ac:dyDescent="0.25">
      <c r="D1973" s="30"/>
      <c r="S1973" s="30"/>
      <c r="V1973" s="118"/>
    </row>
    <row r="1974" spans="4:22" ht="17.25" customHeight="1" x14ac:dyDescent="0.25">
      <c r="D1974" s="30"/>
      <c r="S1974" s="30"/>
      <c r="V1974" s="118"/>
    </row>
    <row r="1975" spans="4:22" ht="17.25" customHeight="1" x14ac:dyDescent="0.25">
      <c r="D1975" s="30"/>
      <c r="S1975" s="30"/>
      <c r="V1975" s="118"/>
    </row>
    <row r="1976" spans="4:22" ht="17.25" customHeight="1" x14ac:dyDescent="0.25">
      <c r="D1976" s="30"/>
      <c r="S1976" s="30"/>
      <c r="V1976" s="118"/>
    </row>
    <row r="1977" spans="4:22" ht="17.25" customHeight="1" x14ac:dyDescent="0.25">
      <c r="D1977" s="30"/>
      <c r="S1977" s="30"/>
      <c r="V1977" s="118"/>
    </row>
    <row r="1978" spans="4:22" ht="17.25" customHeight="1" x14ac:dyDescent="0.25">
      <c r="D1978" s="30"/>
      <c r="S1978" s="30"/>
      <c r="V1978" s="118"/>
    </row>
    <row r="1979" spans="4:22" ht="17.25" customHeight="1" x14ac:dyDescent="0.25">
      <c r="D1979" s="30"/>
      <c r="S1979" s="30"/>
      <c r="V1979" s="118"/>
    </row>
    <row r="1980" spans="4:22" ht="17.25" customHeight="1" x14ac:dyDescent="0.25">
      <c r="D1980" s="30"/>
      <c r="S1980" s="30"/>
      <c r="V1980" s="118"/>
    </row>
    <row r="1981" spans="4:22" ht="17.25" customHeight="1" x14ac:dyDescent="0.25">
      <c r="D1981" s="30"/>
      <c r="S1981" s="30"/>
      <c r="V1981" s="118"/>
    </row>
    <row r="1982" spans="4:22" ht="17.25" customHeight="1" x14ac:dyDescent="0.25">
      <c r="D1982" s="30"/>
      <c r="S1982" s="30"/>
      <c r="V1982" s="118"/>
    </row>
    <row r="1983" spans="4:22" ht="17.25" customHeight="1" x14ac:dyDescent="0.25">
      <c r="D1983" s="30"/>
      <c r="S1983" s="30"/>
      <c r="V1983" s="118"/>
    </row>
    <row r="1984" spans="4:22" ht="17.25" customHeight="1" x14ac:dyDescent="0.25">
      <c r="D1984" s="30"/>
      <c r="S1984" s="30"/>
      <c r="V1984" s="118"/>
    </row>
    <row r="1985" spans="4:22" ht="17.25" customHeight="1" x14ac:dyDescent="0.25">
      <c r="D1985" s="30"/>
      <c r="S1985" s="30"/>
      <c r="V1985" s="118"/>
    </row>
    <row r="1986" spans="4:22" ht="17.25" customHeight="1" x14ac:dyDescent="0.25">
      <c r="D1986" s="30"/>
      <c r="S1986" s="30"/>
      <c r="V1986" s="118"/>
    </row>
    <row r="1987" spans="4:22" ht="17.25" customHeight="1" x14ac:dyDescent="0.25">
      <c r="D1987" s="30"/>
      <c r="S1987" s="30"/>
      <c r="V1987" s="118"/>
    </row>
    <row r="1988" spans="4:22" ht="17.25" customHeight="1" x14ac:dyDescent="0.25">
      <c r="D1988" s="30"/>
      <c r="S1988" s="30"/>
      <c r="V1988" s="118"/>
    </row>
    <row r="1989" spans="4:22" ht="17.25" customHeight="1" x14ac:dyDescent="0.25">
      <c r="D1989" s="30"/>
      <c r="S1989" s="30"/>
      <c r="V1989" s="118"/>
    </row>
    <row r="1990" spans="4:22" ht="17.25" customHeight="1" x14ac:dyDescent="0.25">
      <c r="D1990" s="30"/>
      <c r="S1990" s="30"/>
      <c r="V1990" s="118"/>
    </row>
    <row r="1991" spans="4:22" ht="17.25" customHeight="1" x14ac:dyDescent="0.25">
      <c r="D1991" s="30"/>
      <c r="S1991" s="30"/>
      <c r="V1991" s="118"/>
    </row>
    <row r="1992" spans="4:22" ht="17.25" customHeight="1" x14ac:dyDescent="0.25">
      <c r="D1992" s="30"/>
      <c r="S1992" s="30"/>
      <c r="V1992" s="118"/>
    </row>
    <row r="1993" spans="4:22" ht="17.25" customHeight="1" x14ac:dyDescent="0.25">
      <c r="D1993" s="30"/>
      <c r="S1993" s="30"/>
      <c r="V1993" s="118"/>
    </row>
    <row r="1994" spans="4:22" ht="17.25" customHeight="1" x14ac:dyDescent="0.25">
      <c r="D1994" s="30"/>
      <c r="S1994" s="30"/>
      <c r="V1994" s="118"/>
    </row>
    <row r="1995" spans="4:22" ht="17.25" customHeight="1" x14ac:dyDescent="0.25">
      <c r="D1995" s="30"/>
      <c r="S1995" s="30"/>
      <c r="V1995" s="118"/>
    </row>
    <row r="1996" spans="4:22" ht="17.25" customHeight="1" x14ac:dyDescent="0.25">
      <c r="D1996" s="30"/>
      <c r="S1996" s="30"/>
      <c r="V1996" s="118"/>
    </row>
    <row r="1997" spans="4:22" ht="17.25" customHeight="1" x14ac:dyDescent="0.25">
      <c r="D1997" s="30"/>
      <c r="S1997" s="30"/>
      <c r="V1997" s="118"/>
    </row>
    <row r="1998" spans="4:22" ht="17.25" customHeight="1" x14ac:dyDescent="0.25">
      <c r="D1998" s="30"/>
      <c r="S1998" s="30"/>
      <c r="V1998" s="118"/>
    </row>
    <row r="1999" spans="4:22" ht="17.25" customHeight="1" x14ac:dyDescent="0.25">
      <c r="D1999" s="30"/>
      <c r="S1999" s="30"/>
      <c r="V1999" s="118"/>
    </row>
    <row r="2000" spans="4:22" ht="17.25" customHeight="1" x14ac:dyDescent="0.25">
      <c r="D2000" s="30"/>
      <c r="S2000" s="30"/>
      <c r="V2000" s="118"/>
    </row>
    <row r="2001" spans="4:22" ht="17.25" customHeight="1" x14ac:dyDescent="0.25">
      <c r="D2001" s="30"/>
      <c r="S2001" s="30"/>
      <c r="V2001" s="118"/>
    </row>
    <row r="2002" spans="4:22" ht="17.25" customHeight="1" x14ac:dyDescent="0.25">
      <c r="D2002" s="30"/>
      <c r="S2002" s="30"/>
      <c r="V2002" s="118"/>
    </row>
    <row r="2003" spans="4:22" ht="17.25" customHeight="1" x14ac:dyDescent="0.25">
      <c r="D2003" s="30"/>
      <c r="S2003" s="30"/>
      <c r="V2003" s="118"/>
    </row>
    <row r="2004" spans="4:22" ht="17.25" customHeight="1" x14ac:dyDescent="0.25">
      <c r="D2004" s="30"/>
      <c r="S2004" s="30"/>
      <c r="V2004" s="118"/>
    </row>
    <row r="2005" spans="4:22" ht="17.25" customHeight="1" x14ac:dyDescent="0.25">
      <c r="D2005" s="30"/>
      <c r="S2005" s="30"/>
      <c r="V2005" s="118"/>
    </row>
    <row r="2006" spans="4:22" ht="17.25" customHeight="1" x14ac:dyDescent="0.25">
      <c r="D2006" s="30"/>
      <c r="S2006" s="30"/>
      <c r="V2006" s="118"/>
    </row>
    <row r="2007" spans="4:22" ht="17.25" customHeight="1" x14ac:dyDescent="0.25">
      <c r="D2007" s="30"/>
      <c r="S2007" s="30"/>
      <c r="V2007" s="118"/>
    </row>
    <row r="2008" spans="4:22" ht="17.25" customHeight="1" x14ac:dyDescent="0.25">
      <c r="D2008" s="30"/>
      <c r="S2008" s="30"/>
      <c r="V2008" s="118"/>
    </row>
    <row r="2009" spans="4:22" ht="17.25" customHeight="1" x14ac:dyDescent="0.25">
      <c r="D2009" s="30"/>
      <c r="S2009" s="30"/>
      <c r="V2009" s="118"/>
    </row>
    <row r="2010" spans="4:22" ht="17.25" customHeight="1" x14ac:dyDescent="0.25">
      <c r="D2010" s="30"/>
      <c r="S2010" s="30"/>
      <c r="V2010" s="118"/>
    </row>
    <row r="2011" spans="4:22" ht="17.25" customHeight="1" x14ac:dyDescent="0.25">
      <c r="D2011" s="30"/>
      <c r="S2011" s="30"/>
      <c r="V2011" s="118"/>
    </row>
    <row r="2012" spans="4:22" ht="17.25" customHeight="1" x14ac:dyDescent="0.25">
      <c r="D2012" s="30"/>
      <c r="S2012" s="30"/>
      <c r="V2012" s="118"/>
    </row>
    <row r="2013" spans="4:22" ht="17.25" customHeight="1" x14ac:dyDescent="0.25">
      <c r="D2013" s="30"/>
      <c r="S2013" s="30"/>
      <c r="V2013" s="118"/>
    </row>
    <row r="2014" spans="4:22" ht="17.25" customHeight="1" x14ac:dyDescent="0.25">
      <c r="D2014" s="30"/>
      <c r="S2014" s="30"/>
      <c r="V2014" s="118"/>
    </row>
    <row r="2015" spans="4:22" ht="17.25" customHeight="1" x14ac:dyDescent="0.25">
      <c r="D2015" s="30"/>
      <c r="S2015" s="30"/>
      <c r="V2015" s="118"/>
    </row>
    <row r="2016" spans="4:22" ht="17.25" customHeight="1" x14ac:dyDescent="0.25">
      <c r="D2016" s="30"/>
      <c r="S2016" s="30"/>
      <c r="V2016" s="118"/>
    </row>
    <row r="2017" spans="4:22" ht="17.25" customHeight="1" x14ac:dyDescent="0.25">
      <c r="D2017" s="30"/>
      <c r="S2017" s="30"/>
      <c r="V2017" s="118"/>
    </row>
    <row r="2018" spans="4:22" ht="17.25" customHeight="1" x14ac:dyDescent="0.25">
      <c r="D2018" s="30"/>
      <c r="S2018" s="30"/>
      <c r="V2018" s="118"/>
    </row>
    <row r="2019" spans="4:22" ht="17.25" customHeight="1" x14ac:dyDescent="0.25">
      <c r="D2019" s="30"/>
      <c r="S2019" s="30"/>
      <c r="V2019" s="118"/>
    </row>
    <row r="2020" spans="4:22" ht="17.25" customHeight="1" x14ac:dyDescent="0.25">
      <c r="D2020" s="30"/>
      <c r="S2020" s="30"/>
      <c r="V2020" s="118"/>
    </row>
    <row r="2021" spans="4:22" ht="17.25" customHeight="1" x14ac:dyDescent="0.25">
      <c r="D2021" s="30"/>
      <c r="S2021" s="30"/>
      <c r="V2021" s="118"/>
    </row>
    <row r="2022" spans="4:22" ht="17.25" customHeight="1" x14ac:dyDescent="0.25">
      <c r="D2022" s="30"/>
      <c r="S2022" s="30"/>
      <c r="V2022" s="118"/>
    </row>
    <row r="2023" spans="4:22" ht="17.25" customHeight="1" x14ac:dyDescent="0.25">
      <c r="D2023" s="30"/>
      <c r="S2023" s="30"/>
      <c r="V2023" s="118"/>
    </row>
    <row r="2024" spans="4:22" ht="17.25" customHeight="1" x14ac:dyDescent="0.25">
      <c r="D2024" s="30"/>
      <c r="S2024" s="30"/>
      <c r="V2024" s="118"/>
    </row>
    <row r="2025" spans="4:22" ht="17.25" customHeight="1" x14ac:dyDescent="0.25">
      <c r="D2025" s="30"/>
      <c r="S2025" s="30"/>
      <c r="V2025" s="118"/>
    </row>
    <row r="2026" spans="4:22" ht="17.25" customHeight="1" x14ac:dyDescent="0.25">
      <c r="D2026" s="30"/>
      <c r="S2026" s="30"/>
      <c r="V2026" s="118"/>
    </row>
    <row r="2027" spans="4:22" ht="17.25" customHeight="1" x14ac:dyDescent="0.25">
      <c r="D2027" s="30"/>
      <c r="S2027" s="30"/>
      <c r="V2027" s="118"/>
    </row>
    <row r="2028" spans="4:22" ht="17.25" customHeight="1" x14ac:dyDescent="0.25">
      <c r="D2028" s="30"/>
      <c r="S2028" s="30"/>
      <c r="V2028" s="118"/>
    </row>
    <row r="2029" spans="4:22" ht="17.25" customHeight="1" x14ac:dyDescent="0.25">
      <c r="D2029" s="30"/>
      <c r="S2029" s="30"/>
      <c r="V2029" s="118"/>
    </row>
    <row r="2030" spans="4:22" ht="17.25" customHeight="1" x14ac:dyDescent="0.25">
      <c r="D2030" s="30"/>
      <c r="S2030" s="30"/>
      <c r="V2030" s="118"/>
    </row>
    <row r="2031" spans="4:22" ht="17.25" customHeight="1" x14ac:dyDescent="0.25">
      <c r="D2031" s="30"/>
      <c r="S2031" s="30"/>
      <c r="V2031" s="118"/>
    </row>
    <row r="2032" spans="4:22" ht="17.25" customHeight="1" x14ac:dyDescent="0.25">
      <c r="D2032" s="30"/>
      <c r="S2032" s="30"/>
      <c r="V2032" s="118"/>
    </row>
    <row r="2033" spans="4:22" ht="17.25" customHeight="1" x14ac:dyDescent="0.25">
      <c r="D2033" s="30"/>
      <c r="S2033" s="30"/>
      <c r="V2033" s="118"/>
    </row>
    <row r="2034" spans="4:22" ht="17.25" customHeight="1" x14ac:dyDescent="0.25">
      <c r="D2034" s="30"/>
      <c r="S2034" s="30"/>
      <c r="V2034" s="118"/>
    </row>
    <row r="2035" spans="4:22" ht="17.25" customHeight="1" x14ac:dyDescent="0.25">
      <c r="D2035" s="30"/>
      <c r="S2035" s="30"/>
      <c r="V2035" s="118"/>
    </row>
    <row r="2036" spans="4:22" ht="17.25" customHeight="1" x14ac:dyDescent="0.25">
      <c r="D2036" s="30"/>
      <c r="S2036" s="30"/>
      <c r="V2036" s="118"/>
    </row>
    <row r="2037" spans="4:22" ht="17.25" customHeight="1" x14ac:dyDescent="0.25">
      <c r="D2037" s="30"/>
      <c r="S2037" s="30"/>
      <c r="V2037" s="118"/>
    </row>
    <row r="2038" spans="4:22" ht="17.25" customHeight="1" x14ac:dyDescent="0.25">
      <c r="D2038" s="30"/>
      <c r="S2038" s="30"/>
      <c r="V2038" s="118"/>
    </row>
    <row r="2039" spans="4:22" ht="17.25" customHeight="1" x14ac:dyDescent="0.25">
      <c r="D2039" s="30"/>
      <c r="S2039" s="30"/>
      <c r="V2039" s="118"/>
    </row>
    <row r="2040" spans="4:22" ht="17.25" customHeight="1" x14ac:dyDescent="0.25">
      <c r="D2040" s="30"/>
      <c r="S2040" s="30"/>
      <c r="V2040" s="118"/>
    </row>
    <row r="2041" spans="4:22" ht="17.25" customHeight="1" x14ac:dyDescent="0.25">
      <c r="D2041" s="30"/>
      <c r="S2041" s="30"/>
      <c r="V2041" s="118"/>
    </row>
    <row r="2042" spans="4:22" ht="17.25" customHeight="1" x14ac:dyDescent="0.25">
      <c r="D2042" s="30"/>
      <c r="S2042" s="30"/>
      <c r="V2042" s="118"/>
    </row>
    <row r="2043" spans="4:22" ht="17.25" customHeight="1" x14ac:dyDescent="0.25">
      <c r="D2043" s="30"/>
      <c r="S2043" s="30"/>
      <c r="V2043" s="118"/>
    </row>
    <row r="2044" spans="4:22" ht="17.25" customHeight="1" x14ac:dyDescent="0.25">
      <c r="D2044" s="30"/>
      <c r="S2044" s="30"/>
      <c r="V2044" s="118"/>
    </row>
    <row r="2045" spans="4:22" ht="17.25" customHeight="1" x14ac:dyDescent="0.25">
      <c r="D2045" s="30"/>
      <c r="S2045" s="30"/>
      <c r="V2045" s="118"/>
    </row>
    <row r="2046" spans="4:22" ht="17.25" customHeight="1" x14ac:dyDescent="0.25">
      <c r="D2046" s="30"/>
      <c r="S2046" s="30"/>
      <c r="V2046" s="118"/>
    </row>
    <row r="2047" spans="4:22" ht="17.25" customHeight="1" x14ac:dyDescent="0.25">
      <c r="D2047" s="30"/>
      <c r="S2047" s="30"/>
      <c r="V2047" s="118"/>
    </row>
    <row r="2048" spans="4:22" ht="17.25" customHeight="1" x14ac:dyDescent="0.25">
      <c r="D2048" s="30"/>
      <c r="S2048" s="30"/>
      <c r="V2048" s="118"/>
    </row>
    <row r="2049" spans="4:22" ht="17.25" customHeight="1" x14ac:dyDescent="0.25">
      <c r="D2049" s="30"/>
      <c r="S2049" s="30"/>
      <c r="V2049" s="118"/>
    </row>
    <row r="2050" spans="4:22" ht="17.25" customHeight="1" x14ac:dyDescent="0.25">
      <c r="D2050" s="30"/>
      <c r="S2050" s="30"/>
      <c r="V2050" s="118"/>
    </row>
    <row r="2051" spans="4:22" ht="17.25" customHeight="1" x14ac:dyDescent="0.25">
      <c r="D2051" s="30"/>
      <c r="S2051" s="30"/>
      <c r="V2051" s="118"/>
    </row>
    <row r="2052" spans="4:22" ht="17.25" customHeight="1" x14ac:dyDescent="0.25">
      <c r="D2052" s="30"/>
      <c r="S2052" s="30"/>
      <c r="V2052" s="118"/>
    </row>
    <row r="2053" spans="4:22" ht="17.25" customHeight="1" x14ac:dyDescent="0.25">
      <c r="D2053" s="30"/>
      <c r="S2053" s="30"/>
      <c r="V2053" s="118"/>
    </row>
    <row r="2054" spans="4:22" ht="17.25" customHeight="1" x14ac:dyDescent="0.25">
      <c r="D2054" s="30"/>
      <c r="S2054" s="30"/>
      <c r="V2054" s="118"/>
    </row>
    <row r="2055" spans="4:22" ht="17.25" customHeight="1" x14ac:dyDescent="0.25">
      <c r="D2055" s="30"/>
      <c r="S2055" s="30"/>
      <c r="V2055" s="118"/>
    </row>
    <row r="2056" spans="4:22" ht="17.25" customHeight="1" x14ac:dyDescent="0.25">
      <c r="D2056" s="30"/>
      <c r="S2056" s="30"/>
      <c r="V2056" s="118"/>
    </row>
    <row r="2057" spans="4:22" ht="17.25" customHeight="1" x14ac:dyDescent="0.25">
      <c r="D2057" s="30"/>
      <c r="S2057" s="30"/>
      <c r="V2057" s="118"/>
    </row>
    <row r="2058" spans="4:22" ht="17.25" customHeight="1" x14ac:dyDescent="0.25">
      <c r="D2058" s="30"/>
      <c r="S2058" s="30"/>
      <c r="V2058" s="118"/>
    </row>
    <row r="2059" spans="4:22" ht="17.25" customHeight="1" x14ac:dyDescent="0.25">
      <c r="D2059" s="30"/>
      <c r="S2059" s="30"/>
      <c r="V2059" s="118"/>
    </row>
    <row r="2060" spans="4:22" ht="17.25" customHeight="1" x14ac:dyDescent="0.25">
      <c r="D2060" s="30"/>
      <c r="S2060" s="30"/>
      <c r="V2060" s="118"/>
    </row>
    <row r="2061" spans="4:22" ht="17.25" customHeight="1" x14ac:dyDescent="0.25">
      <c r="D2061" s="30"/>
      <c r="S2061" s="30"/>
      <c r="V2061" s="118"/>
    </row>
    <row r="2062" spans="4:22" ht="17.25" customHeight="1" x14ac:dyDescent="0.25">
      <c r="D2062" s="30"/>
      <c r="S2062" s="30"/>
      <c r="V2062" s="118"/>
    </row>
    <row r="2063" spans="4:22" ht="17.25" customHeight="1" x14ac:dyDescent="0.25">
      <c r="D2063" s="30"/>
      <c r="S2063" s="30"/>
      <c r="V2063" s="118"/>
    </row>
    <row r="2064" spans="4:22" ht="17.25" customHeight="1" x14ac:dyDescent="0.25">
      <c r="D2064" s="30"/>
      <c r="S2064" s="30"/>
      <c r="V2064" s="118"/>
    </row>
    <row r="2065" spans="4:22" ht="17.25" customHeight="1" x14ac:dyDescent="0.25">
      <c r="D2065" s="30"/>
      <c r="S2065" s="30"/>
      <c r="V2065" s="118"/>
    </row>
    <row r="2066" spans="4:22" ht="17.25" customHeight="1" x14ac:dyDescent="0.25">
      <c r="D2066" s="30"/>
      <c r="S2066" s="30"/>
      <c r="V2066" s="118"/>
    </row>
    <row r="2067" spans="4:22" ht="17.25" customHeight="1" x14ac:dyDescent="0.25">
      <c r="D2067" s="30"/>
      <c r="S2067" s="30"/>
      <c r="V2067" s="118"/>
    </row>
    <row r="2068" spans="4:22" ht="17.25" customHeight="1" x14ac:dyDescent="0.25">
      <c r="D2068" s="30"/>
      <c r="S2068" s="30"/>
      <c r="V2068" s="118"/>
    </row>
    <row r="2069" spans="4:22" ht="17.25" customHeight="1" x14ac:dyDescent="0.25">
      <c r="D2069" s="30"/>
      <c r="S2069" s="30"/>
      <c r="V2069" s="118"/>
    </row>
    <row r="2070" spans="4:22" ht="17.25" customHeight="1" x14ac:dyDescent="0.25">
      <c r="D2070" s="30"/>
      <c r="S2070" s="30"/>
      <c r="V2070" s="118"/>
    </row>
    <row r="2071" spans="4:22" ht="17.25" customHeight="1" x14ac:dyDescent="0.25">
      <c r="D2071" s="30"/>
      <c r="S2071" s="30"/>
      <c r="V2071" s="118"/>
    </row>
    <row r="2072" spans="4:22" ht="17.25" customHeight="1" x14ac:dyDescent="0.25">
      <c r="D2072" s="30"/>
      <c r="S2072" s="30"/>
      <c r="V2072" s="118"/>
    </row>
    <row r="2073" spans="4:22" ht="17.25" customHeight="1" x14ac:dyDescent="0.25">
      <c r="D2073" s="30"/>
      <c r="S2073" s="30"/>
      <c r="V2073" s="118"/>
    </row>
    <row r="2074" spans="4:22" ht="17.25" customHeight="1" x14ac:dyDescent="0.25">
      <c r="D2074" s="30"/>
      <c r="S2074" s="30"/>
      <c r="V2074" s="118"/>
    </row>
    <row r="2075" spans="4:22" ht="17.25" customHeight="1" x14ac:dyDescent="0.25">
      <c r="D2075" s="30"/>
      <c r="S2075" s="30"/>
      <c r="V2075" s="118"/>
    </row>
    <row r="2076" spans="4:22" ht="17.25" customHeight="1" x14ac:dyDescent="0.25">
      <c r="D2076" s="30"/>
      <c r="S2076" s="30"/>
      <c r="V2076" s="118"/>
    </row>
    <row r="2077" spans="4:22" ht="17.25" customHeight="1" x14ac:dyDescent="0.25">
      <c r="D2077" s="30"/>
      <c r="S2077" s="30"/>
      <c r="V2077" s="118"/>
    </row>
    <row r="2078" spans="4:22" ht="17.25" customHeight="1" x14ac:dyDescent="0.25">
      <c r="D2078" s="30"/>
      <c r="S2078" s="30"/>
      <c r="V2078" s="118"/>
    </row>
    <row r="2079" spans="4:22" ht="17.25" customHeight="1" x14ac:dyDescent="0.25">
      <c r="D2079" s="30"/>
      <c r="S2079" s="30"/>
      <c r="V2079" s="118"/>
    </row>
    <row r="2080" spans="4:22" ht="17.25" customHeight="1" x14ac:dyDescent="0.25">
      <c r="D2080" s="30"/>
      <c r="S2080" s="30"/>
      <c r="V2080" s="118"/>
    </row>
    <row r="2081" spans="4:22" ht="17.25" customHeight="1" x14ac:dyDescent="0.25">
      <c r="D2081" s="30"/>
      <c r="S2081" s="30"/>
      <c r="V2081" s="118"/>
    </row>
    <row r="2082" spans="4:22" ht="17.25" customHeight="1" x14ac:dyDescent="0.25">
      <c r="D2082" s="30"/>
      <c r="S2082" s="30"/>
      <c r="V2082" s="118"/>
    </row>
    <row r="2083" spans="4:22" ht="17.25" customHeight="1" x14ac:dyDescent="0.25">
      <c r="D2083" s="30"/>
      <c r="S2083" s="30"/>
      <c r="V2083" s="118"/>
    </row>
    <row r="2084" spans="4:22" ht="17.25" customHeight="1" x14ac:dyDescent="0.25">
      <c r="D2084" s="30"/>
      <c r="S2084" s="30"/>
      <c r="V2084" s="118"/>
    </row>
    <row r="2085" spans="4:22" ht="17.25" customHeight="1" x14ac:dyDescent="0.25">
      <c r="D2085" s="30"/>
      <c r="S2085" s="30"/>
      <c r="V2085" s="118"/>
    </row>
    <row r="2086" spans="4:22" ht="17.25" customHeight="1" x14ac:dyDescent="0.25">
      <c r="D2086" s="30"/>
      <c r="S2086" s="30"/>
      <c r="V2086" s="118"/>
    </row>
    <row r="2087" spans="4:22" ht="17.25" customHeight="1" x14ac:dyDescent="0.25">
      <c r="D2087" s="30"/>
      <c r="S2087" s="30"/>
      <c r="V2087" s="118"/>
    </row>
    <row r="2088" spans="4:22" ht="17.25" customHeight="1" x14ac:dyDescent="0.25">
      <c r="D2088" s="30"/>
      <c r="S2088" s="30"/>
      <c r="V2088" s="118"/>
    </row>
    <row r="2089" spans="4:22" ht="17.25" customHeight="1" x14ac:dyDescent="0.25">
      <c r="D2089" s="30"/>
      <c r="S2089" s="30"/>
      <c r="V2089" s="118"/>
    </row>
    <row r="2090" spans="4:22" ht="17.25" customHeight="1" x14ac:dyDescent="0.25">
      <c r="D2090" s="30"/>
      <c r="S2090" s="30"/>
      <c r="V2090" s="118"/>
    </row>
    <row r="2091" spans="4:22" ht="17.25" customHeight="1" x14ac:dyDescent="0.25">
      <c r="D2091" s="30"/>
      <c r="S2091" s="30"/>
      <c r="V2091" s="118"/>
    </row>
    <row r="2092" spans="4:22" ht="17.25" customHeight="1" x14ac:dyDescent="0.25">
      <c r="D2092" s="30"/>
      <c r="S2092" s="30"/>
      <c r="V2092" s="118"/>
    </row>
    <row r="2093" spans="4:22" ht="17.25" customHeight="1" x14ac:dyDescent="0.25">
      <c r="D2093" s="30"/>
      <c r="S2093" s="30"/>
      <c r="V2093" s="118"/>
    </row>
    <row r="2094" spans="4:22" ht="17.25" customHeight="1" x14ac:dyDescent="0.25">
      <c r="D2094" s="30"/>
      <c r="S2094" s="30"/>
      <c r="V2094" s="118"/>
    </row>
    <row r="2095" spans="4:22" ht="17.25" customHeight="1" x14ac:dyDescent="0.25">
      <c r="D2095" s="30"/>
      <c r="S2095" s="30"/>
      <c r="V2095" s="118"/>
    </row>
    <row r="2096" spans="4:22" ht="17.25" customHeight="1" x14ac:dyDescent="0.25">
      <c r="D2096" s="30"/>
      <c r="S2096" s="30"/>
      <c r="V2096" s="118"/>
    </row>
    <row r="2097" spans="4:22" ht="17.25" customHeight="1" x14ac:dyDescent="0.25">
      <c r="D2097" s="30"/>
      <c r="S2097" s="30"/>
      <c r="V2097" s="118"/>
    </row>
    <row r="2098" spans="4:22" ht="17.25" customHeight="1" x14ac:dyDescent="0.25">
      <c r="D2098" s="30"/>
      <c r="S2098" s="30"/>
      <c r="V2098" s="118"/>
    </row>
    <row r="2099" spans="4:22" ht="17.25" customHeight="1" x14ac:dyDescent="0.25">
      <c r="D2099" s="30"/>
      <c r="S2099" s="30"/>
      <c r="V2099" s="118"/>
    </row>
    <row r="2100" spans="4:22" ht="17.25" customHeight="1" x14ac:dyDescent="0.25">
      <c r="D2100" s="30"/>
      <c r="S2100" s="30"/>
      <c r="V2100" s="118"/>
    </row>
    <row r="2101" spans="4:22" ht="17.25" customHeight="1" x14ac:dyDescent="0.25">
      <c r="D2101" s="30"/>
      <c r="S2101" s="30"/>
      <c r="V2101" s="118"/>
    </row>
    <row r="2102" spans="4:22" ht="17.25" customHeight="1" x14ac:dyDescent="0.25">
      <c r="D2102" s="30"/>
      <c r="S2102" s="30"/>
      <c r="V2102" s="118"/>
    </row>
    <row r="2103" spans="4:22" ht="17.25" customHeight="1" x14ac:dyDescent="0.25">
      <c r="D2103" s="30"/>
      <c r="S2103" s="30"/>
      <c r="V2103" s="118"/>
    </row>
    <row r="2104" spans="4:22" ht="17.25" customHeight="1" x14ac:dyDescent="0.25">
      <c r="D2104" s="30"/>
      <c r="S2104" s="30"/>
      <c r="V2104" s="118"/>
    </row>
    <row r="2105" spans="4:22" ht="17.25" customHeight="1" x14ac:dyDescent="0.25">
      <c r="D2105" s="30"/>
      <c r="S2105" s="30"/>
      <c r="V2105" s="118"/>
    </row>
    <row r="2106" spans="4:22" ht="17.25" customHeight="1" x14ac:dyDescent="0.25">
      <c r="D2106" s="30"/>
      <c r="S2106" s="30"/>
      <c r="V2106" s="118"/>
    </row>
    <row r="2107" spans="4:22" ht="17.25" customHeight="1" x14ac:dyDescent="0.25">
      <c r="D2107" s="30"/>
      <c r="S2107" s="30"/>
      <c r="V2107" s="118"/>
    </row>
    <row r="2108" spans="4:22" ht="17.25" customHeight="1" x14ac:dyDescent="0.25">
      <c r="D2108" s="30"/>
      <c r="S2108" s="30"/>
      <c r="V2108" s="118"/>
    </row>
    <row r="2109" spans="4:22" ht="17.25" customHeight="1" x14ac:dyDescent="0.25">
      <c r="D2109" s="30"/>
      <c r="S2109" s="30"/>
      <c r="V2109" s="118"/>
    </row>
    <row r="2110" spans="4:22" ht="17.25" customHeight="1" x14ac:dyDescent="0.25">
      <c r="D2110" s="30"/>
      <c r="S2110" s="30"/>
      <c r="V2110" s="118"/>
    </row>
    <row r="2111" spans="4:22" ht="17.25" customHeight="1" x14ac:dyDescent="0.25">
      <c r="D2111" s="30"/>
      <c r="S2111" s="30"/>
      <c r="V2111" s="118"/>
    </row>
    <row r="2112" spans="4:22" ht="17.25" customHeight="1" x14ac:dyDescent="0.25">
      <c r="D2112" s="30"/>
      <c r="S2112" s="30"/>
      <c r="V2112" s="118"/>
    </row>
    <row r="2113" spans="4:22" ht="17.25" customHeight="1" x14ac:dyDescent="0.25">
      <c r="D2113" s="30"/>
      <c r="S2113" s="30"/>
      <c r="V2113" s="118"/>
    </row>
    <row r="2114" spans="4:22" ht="17.25" customHeight="1" x14ac:dyDescent="0.25">
      <c r="D2114" s="30"/>
      <c r="S2114" s="30"/>
      <c r="V2114" s="118"/>
    </row>
    <row r="2115" spans="4:22" ht="17.25" customHeight="1" x14ac:dyDescent="0.25">
      <c r="D2115" s="30"/>
      <c r="S2115" s="30"/>
      <c r="V2115" s="118"/>
    </row>
    <row r="2116" spans="4:22" ht="17.25" customHeight="1" x14ac:dyDescent="0.25">
      <c r="D2116" s="30"/>
      <c r="S2116" s="30"/>
      <c r="V2116" s="118"/>
    </row>
    <row r="2117" spans="4:22" ht="17.25" customHeight="1" x14ac:dyDescent="0.25">
      <c r="D2117" s="30"/>
      <c r="S2117" s="30"/>
      <c r="V2117" s="118"/>
    </row>
    <row r="2118" spans="4:22" ht="17.25" customHeight="1" x14ac:dyDescent="0.25">
      <c r="D2118" s="30"/>
      <c r="S2118" s="30"/>
      <c r="V2118" s="118"/>
    </row>
    <row r="2119" spans="4:22" ht="17.25" customHeight="1" x14ac:dyDescent="0.25">
      <c r="D2119" s="30"/>
      <c r="S2119" s="30"/>
      <c r="V2119" s="118"/>
    </row>
    <row r="2120" spans="4:22" ht="17.25" customHeight="1" x14ac:dyDescent="0.25">
      <c r="D2120" s="30"/>
      <c r="S2120" s="30"/>
      <c r="V2120" s="118"/>
    </row>
    <row r="2121" spans="4:22" ht="17.25" customHeight="1" x14ac:dyDescent="0.25">
      <c r="D2121" s="30"/>
      <c r="S2121" s="30"/>
      <c r="V2121" s="118"/>
    </row>
    <row r="2122" spans="4:22" ht="17.25" customHeight="1" x14ac:dyDescent="0.25">
      <c r="D2122" s="30"/>
      <c r="S2122" s="30"/>
      <c r="V2122" s="118"/>
    </row>
    <row r="2123" spans="4:22" ht="17.25" customHeight="1" x14ac:dyDescent="0.25">
      <c r="D2123" s="30"/>
      <c r="S2123" s="30"/>
      <c r="V2123" s="118"/>
    </row>
    <row r="2124" spans="4:22" ht="17.25" customHeight="1" x14ac:dyDescent="0.25">
      <c r="D2124" s="30"/>
      <c r="S2124" s="30"/>
      <c r="V2124" s="118"/>
    </row>
    <row r="2125" spans="4:22" ht="17.25" customHeight="1" x14ac:dyDescent="0.25">
      <c r="D2125" s="30"/>
      <c r="S2125" s="30"/>
      <c r="V2125" s="118"/>
    </row>
    <row r="2126" spans="4:22" ht="17.25" customHeight="1" x14ac:dyDescent="0.25">
      <c r="D2126" s="30"/>
      <c r="S2126" s="30"/>
      <c r="V2126" s="118"/>
    </row>
    <row r="2127" spans="4:22" ht="17.25" customHeight="1" x14ac:dyDescent="0.25">
      <c r="D2127" s="30"/>
      <c r="S2127" s="30"/>
      <c r="V2127" s="118"/>
    </row>
    <row r="2128" spans="4:22" ht="17.25" customHeight="1" x14ac:dyDescent="0.25">
      <c r="D2128" s="30"/>
      <c r="S2128" s="30"/>
      <c r="V2128" s="118"/>
    </row>
    <row r="2129" spans="4:22" ht="17.25" customHeight="1" x14ac:dyDescent="0.25">
      <c r="D2129" s="30"/>
      <c r="S2129" s="30"/>
      <c r="V2129" s="118"/>
    </row>
    <row r="2130" spans="4:22" ht="17.25" customHeight="1" x14ac:dyDescent="0.25">
      <c r="D2130" s="30"/>
      <c r="S2130" s="30"/>
      <c r="V2130" s="118"/>
    </row>
    <row r="2131" spans="4:22" ht="17.25" customHeight="1" x14ac:dyDescent="0.25">
      <c r="D2131" s="30"/>
      <c r="S2131" s="30"/>
      <c r="V2131" s="118"/>
    </row>
    <row r="2132" spans="4:22" ht="17.25" customHeight="1" x14ac:dyDescent="0.25">
      <c r="D2132" s="30"/>
      <c r="S2132" s="30"/>
      <c r="V2132" s="118"/>
    </row>
    <row r="2133" spans="4:22" ht="17.25" customHeight="1" x14ac:dyDescent="0.25">
      <c r="D2133" s="30"/>
      <c r="S2133" s="30"/>
      <c r="V2133" s="118"/>
    </row>
    <row r="2134" spans="4:22" ht="17.25" customHeight="1" x14ac:dyDescent="0.25">
      <c r="D2134" s="30"/>
      <c r="S2134" s="30"/>
      <c r="V2134" s="118"/>
    </row>
    <row r="2135" spans="4:22" ht="17.25" customHeight="1" x14ac:dyDescent="0.25">
      <c r="D2135" s="30"/>
      <c r="S2135" s="30"/>
      <c r="V2135" s="118"/>
    </row>
    <row r="2136" spans="4:22" ht="17.25" customHeight="1" x14ac:dyDescent="0.25">
      <c r="D2136" s="30"/>
      <c r="S2136" s="30"/>
      <c r="V2136" s="118"/>
    </row>
    <row r="2137" spans="4:22" ht="17.25" customHeight="1" x14ac:dyDescent="0.25">
      <c r="D2137" s="30"/>
      <c r="S2137" s="30"/>
      <c r="V2137" s="118"/>
    </row>
    <row r="2138" spans="4:22" ht="17.25" customHeight="1" x14ac:dyDescent="0.25">
      <c r="D2138" s="30"/>
      <c r="S2138" s="30"/>
      <c r="V2138" s="118"/>
    </row>
    <row r="2139" spans="4:22" ht="17.25" customHeight="1" x14ac:dyDescent="0.25">
      <c r="D2139" s="30"/>
      <c r="S2139" s="30"/>
      <c r="V2139" s="118"/>
    </row>
    <row r="2140" spans="4:22" ht="17.25" customHeight="1" x14ac:dyDescent="0.25">
      <c r="D2140" s="30"/>
      <c r="S2140" s="30"/>
      <c r="V2140" s="118"/>
    </row>
    <row r="2141" spans="4:22" ht="17.25" customHeight="1" x14ac:dyDescent="0.25">
      <c r="D2141" s="30"/>
      <c r="S2141" s="30"/>
      <c r="V2141" s="118"/>
    </row>
    <row r="2142" spans="4:22" ht="17.25" customHeight="1" x14ac:dyDescent="0.25">
      <c r="D2142" s="30"/>
      <c r="S2142" s="30"/>
      <c r="V2142" s="118"/>
    </row>
    <row r="2143" spans="4:22" ht="17.25" customHeight="1" x14ac:dyDescent="0.25">
      <c r="D2143" s="30"/>
      <c r="S2143" s="30"/>
      <c r="V2143" s="118"/>
    </row>
    <row r="2144" spans="4:22" ht="17.25" customHeight="1" x14ac:dyDescent="0.25">
      <c r="D2144" s="30"/>
      <c r="S2144" s="30"/>
      <c r="V2144" s="118"/>
    </row>
    <row r="2145" spans="4:22" ht="17.25" customHeight="1" x14ac:dyDescent="0.25">
      <c r="D2145" s="30"/>
      <c r="S2145" s="30"/>
      <c r="V2145" s="118"/>
    </row>
    <row r="2146" spans="4:22" ht="17.25" customHeight="1" x14ac:dyDescent="0.25">
      <c r="D2146" s="30"/>
      <c r="S2146" s="30"/>
      <c r="V2146" s="118"/>
    </row>
    <row r="2147" spans="4:22" ht="17.25" customHeight="1" x14ac:dyDescent="0.25">
      <c r="D2147" s="30"/>
      <c r="S2147" s="30"/>
      <c r="V2147" s="118"/>
    </row>
    <row r="2148" spans="4:22" ht="17.25" customHeight="1" x14ac:dyDescent="0.25">
      <c r="D2148" s="30"/>
      <c r="S2148" s="30"/>
      <c r="V2148" s="118"/>
    </row>
    <row r="2149" spans="4:22" ht="17.25" customHeight="1" x14ac:dyDescent="0.25">
      <c r="D2149" s="30"/>
      <c r="S2149" s="30"/>
      <c r="V2149" s="118"/>
    </row>
    <row r="2150" spans="4:22" ht="17.25" customHeight="1" x14ac:dyDescent="0.25">
      <c r="D2150" s="30"/>
      <c r="S2150" s="30"/>
      <c r="V2150" s="118"/>
    </row>
    <row r="2151" spans="4:22" ht="17.25" customHeight="1" x14ac:dyDescent="0.25">
      <c r="D2151" s="30"/>
      <c r="S2151" s="30"/>
      <c r="V2151" s="118"/>
    </row>
    <row r="2152" spans="4:22" ht="17.25" customHeight="1" x14ac:dyDescent="0.25">
      <c r="D2152" s="30"/>
      <c r="S2152" s="30"/>
      <c r="V2152" s="118"/>
    </row>
    <row r="2153" spans="4:22" ht="17.25" customHeight="1" x14ac:dyDescent="0.25">
      <c r="D2153" s="30"/>
      <c r="S2153" s="30"/>
      <c r="V2153" s="118"/>
    </row>
    <row r="2154" spans="4:22" ht="17.25" customHeight="1" x14ac:dyDescent="0.25">
      <c r="D2154" s="30"/>
      <c r="S2154" s="30"/>
      <c r="V2154" s="118"/>
    </row>
    <row r="2155" spans="4:22" ht="17.25" customHeight="1" x14ac:dyDescent="0.25">
      <c r="D2155" s="30"/>
      <c r="S2155" s="30"/>
      <c r="V2155" s="118"/>
    </row>
    <row r="2156" spans="4:22" ht="17.25" customHeight="1" x14ac:dyDescent="0.25">
      <c r="D2156" s="30"/>
      <c r="S2156" s="30"/>
      <c r="V2156" s="118"/>
    </row>
    <row r="2157" spans="4:22" ht="17.25" customHeight="1" x14ac:dyDescent="0.25">
      <c r="D2157" s="30"/>
      <c r="S2157" s="30"/>
      <c r="V2157" s="118"/>
    </row>
    <row r="2158" spans="4:22" ht="17.25" customHeight="1" x14ac:dyDescent="0.25">
      <c r="D2158" s="30"/>
      <c r="S2158" s="30"/>
      <c r="V2158" s="118"/>
    </row>
    <row r="2159" spans="4:22" ht="17.25" customHeight="1" x14ac:dyDescent="0.25">
      <c r="D2159" s="30"/>
      <c r="S2159" s="30"/>
      <c r="V2159" s="118"/>
    </row>
    <row r="2160" spans="4:22" ht="17.25" customHeight="1" x14ac:dyDescent="0.25">
      <c r="D2160" s="30"/>
      <c r="S2160" s="30"/>
      <c r="V2160" s="118"/>
    </row>
    <row r="2161" spans="4:22" ht="17.25" customHeight="1" x14ac:dyDescent="0.25">
      <c r="D2161" s="30"/>
      <c r="S2161" s="30"/>
      <c r="V2161" s="118"/>
    </row>
    <row r="2162" spans="4:22" ht="17.25" customHeight="1" x14ac:dyDescent="0.25">
      <c r="D2162" s="30"/>
      <c r="S2162" s="30"/>
      <c r="V2162" s="118"/>
    </row>
    <row r="2163" spans="4:22" ht="17.25" customHeight="1" x14ac:dyDescent="0.25">
      <c r="D2163" s="30"/>
      <c r="S2163" s="30"/>
      <c r="V2163" s="118"/>
    </row>
    <row r="2164" spans="4:22" ht="17.25" customHeight="1" x14ac:dyDescent="0.25">
      <c r="D2164" s="30"/>
      <c r="S2164" s="30"/>
      <c r="V2164" s="118"/>
    </row>
    <row r="2165" spans="4:22" ht="17.25" customHeight="1" x14ac:dyDescent="0.25">
      <c r="D2165" s="30"/>
      <c r="S2165" s="30"/>
      <c r="V2165" s="118"/>
    </row>
    <row r="2166" spans="4:22" ht="17.25" customHeight="1" x14ac:dyDescent="0.25">
      <c r="D2166" s="30"/>
      <c r="S2166" s="30"/>
      <c r="V2166" s="118"/>
    </row>
    <row r="2167" spans="4:22" ht="17.25" customHeight="1" x14ac:dyDescent="0.25">
      <c r="D2167" s="30"/>
      <c r="S2167" s="30"/>
      <c r="V2167" s="118"/>
    </row>
    <row r="2168" spans="4:22" ht="17.25" customHeight="1" x14ac:dyDescent="0.25">
      <c r="D2168" s="30"/>
      <c r="S2168" s="30"/>
      <c r="V2168" s="118"/>
    </row>
    <row r="2169" spans="4:22" ht="17.25" customHeight="1" x14ac:dyDescent="0.25">
      <c r="D2169" s="30"/>
      <c r="S2169" s="30"/>
      <c r="V2169" s="118"/>
    </row>
    <row r="2170" spans="4:22" ht="17.25" customHeight="1" x14ac:dyDescent="0.25">
      <c r="D2170" s="30"/>
      <c r="S2170" s="30"/>
      <c r="V2170" s="118"/>
    </row>
    <row r="2171" spans="4:22" ht="17.25" customHeight="1" x14ac:dyDescent="0.25">
      <c r="D2171" s="30"/>
      <c r="S2171" s="30"/>
      <c r="V2171" s="118"/>
    </row>
    <row r="2172" spans="4:22" ht="17.25" customHeight="1" x14ac:dyDescent="0.25">
      <c r="D2172" s="30"/>
      <c r="S2172" s="30"/>
      <c r="V2172" s="118"/>
    </row>
    <row r="2173" spans="4:22" ht="17.25" customHeight="1" x14ac:dyDescent="0.25">
      <c r="D2173" s="30"/>
      <c r="S2173" s="30"/>
      <c r="V2173" s="118"/>
    </row>
    <row r="2174" spans="4:22" ht="17.25" customHeight="1" x14ac:dyDescent="0.25">
      <c r="D2174" s="30"/>
      <c r="S2174" s="30"/>
      <c r="V2174" s="118"/>
    </row>
    <row r="2175" spans="4:22" ht="17.25" customHeight="1" x14ac:dyDescent="0.25">
      <c r="D2175" s="30"/>
      <c r="S2175" s="30"/>
      <c r="V2175" s="118"/>
    </row>
    <row r="2176" spans="4:22" ht="17.25" customHeight="1" x14ac:dyDescent="0.25">
      <c r="D2176" s="30"/>
      <c r="S2176" s="30"/>
      <c r="V2176" s="118"/>
    </row>
    <row r="2177" spans="4:22" ht="17.25" customHeight="1" x14ac:dyDescent="0.25">
      <c r="D2177" s="30"/>
      <c r="S2177" s="30"/>
      <c r="V2177" s="118"/>
    </row>
    <row r="2178" spans="4:22" ht="17.25" customHeight="1" x14ac:dyDescent="0.25">
      <c r="D2178" s="30"/>
      <c r="S2178" s="30"/>
      <c r="V2178" s="118"/>
    </row>
    <row r="2179" spans="4:22" ht="17.25" customHeight="1" x14ac:dyDescent="0.25">
      <c r="D2179" s="30"/>
      <c r="S2179" s="30"/>
      <c r="V2179" s="118"/>
    </row>
    <row r="2180" spans="4:22" ht="17.25" customHeight="1" x14ac:dyDescent="0.25">
      <c r="D2180" s="30"/>
      <c r="S2180" s="30"/>
      <c r="V2180" s="118"/>
    </row>
    <row r="2181" spans="4:22" ht="17.25" customHeight="1" x14ac:dyDescent="0.25">
      <c r="D2181" s="30"/>
      <c r="S2181" s="30"/>
      <c r="V2181" s="118"/>
    </row>
    <row r="2182" spans="4:22" ht="17.25" customHeight="1" x14ac:dyDescent="0.25">
      <c r="D2182" s="30"/>
      <c r="S2182" s="30"/>
      <c r="V2182" s="118"/>
    </row>
    <row r="2183" spans="4:22" ht="17.25" customHeight="1" x14ac:dyDescent="0.25">
      <c r="D2183" s="30"/>
      <c r="S2183" s="30"/>
      <c r="V2183" s="118"/>
    </row>
    <row r="2184" spans="4:22" ht="17.25" customHeight="1" x14ac:dyDescent="0.25">
      <c r="D2184" s="30"/>
      <c r="S2184" s="30"/>
      <c r="V2184" s="118"/>
    </row>
    <row r="2185" spans="4:22" ht="17.25" customHeight="1" x14ac:dyDescent="0.25">
      <c r="D2185" s="30"/>
      <c r="S2185" s="30"/>
      <c r="V2185" s="118"/>
    </row>
    <row r="2186" spans="4:22" ht="17.25" customHeight="1" x14ac:dyDescent="0.25">
      <c r="D2186" s="30"/>
      <c r="S2186" s="30"/>
      <c r="V2186" s="118"/>
    </row>
    <row r="2187" spans="4:22" ht="17.25" customHeight="1" x14ac:dyDescent="0.25">
      <c r="D2187" s="30"/>
      <c r="S2187" s="30"/>
      <c r="V2187" s="118"/>
    </row>
    <row r="2188" spans="4:22" ht="17.25" customHeight="1" x14ac:dyDescent="0.25">
      <c r="D2188" s="30"/>
      <c r="S2188" s="30"/>
      <c r="V2188" s="118"/>
    </row>
    <row r="2189" spans="4:22" ht="17.25" customHeight="1" x14ac:dyDescent="0.25">
      <c r="D2189" s="30"/>
      <c r="S2189" s="30"/>
      <c r="V2189" s="118"/>
    </row>
    <row r="2190" spans="4:22" ht="17.25" customHeight="1" x14ac:dyDescent="0.25">
      <c r="D2190" s="30"/>
      <c r="S2190" s="30"/>
      <c r="V2190" s="118"/>
    </row>
    <row r="2191" spans="4:22" ht="17.25" customHeight="1" x14ac:dyDescent="0.25">
      <c r="D2191" s="30"/>
      <c r="S2191" s="30"/>
      <c r="V2191" s="118"/>
    </row>
    <row r="2192" spans="4:22" ht="17.25" customHeight="1" x14ac:dyDescent="0.25">
      <c r="D2192" s="30"/>
      <c r="S2192" s="30"/>
      <c r="V2192" s="118"/>
    </row>
    <row r="2193" spans="4:22" ht="17.25" customHeight="1" x14ac:dyDescent="0.25">
      <c r="D2193" s="30"/>
      <c r="S2193" s="30"/>
      <c r="V2193" s="118"/>
    </row>
    <row r="2194" spans="4:22" ht="17.25" customHeight="1" x14ac:dyDescent="0.25">
      <c r="D2194" s="30"/>
      <c r="S2194" s="30"/>
      <c r="V2194" s="118"/>
    </row>
    <row r="2195" spans="4:22" ht="17.25" customHeight="1" x14ac:dyDescent="0.25">
      <c r="D2195" s="30"/>
      <c r="S2195" s="30"/>
      <c r="V2195" s="118"/>
    </row>
    <row r="2196" spans="4:22" ht="17.25" customHeight="1" x14ac:dyDescent="0.25">
      <c r="D2196" s="30"/>
      <c r="S2196" s="30"/>
      <c r="V2196" s="118"/>
    </row>
    <row r="2197" spans="4:22" ht="17.25" customHeight="1" x14ac:dyDescent="0.25">
      <c r="D2197" s="30"/>
      <c r="S2197" s="30"/>
      <c r="V2197" s="118"/>
    </row>
    <row r="2198" spans="4:22" ht="17.25" customHeight="1" x14ac:dyDescent="0.25">
      <c r="D2198" s="30"/>
      <c r="S2198" s="30"/>
      <c r="V2198" s="118"/>
    </row>
    <row r="2199" spans="4:22" ht="17.25" customHeight="1" x14ac:dyDescent="0.25">
      <c r="D2199" s="30"/>
      <c r="S2199" s="30"/>
      <c r="V2199" s="118"/>
    </row>
    <row r="2200" spans="4:22" ht="17.25" customHeight="1" x14ac:dyDescent="0.25">
      <c r="D2200" s="30"/>
      <c r="S2200" s="30"/>
      <c r="V2200" s="118"/>
    </row>
    <row r="2201" spans="4:22" ht="17.25" customHeight="1" x14ac:dyDescent="0.25">
      <c r="D2201" s="30"/>
      <c r="S2201" s="30"/>
      <c r="V2201" s="118"/>
    </row>
    <row r="2202" spans="4:22" ht="17.25" customHeight="1" x14ac:dyDescent="0.25">
      <c r="D2202" s="30"/>
      <c r="S2202" s="30"/>
      <c r="V2202" s="118"/>
    </row>
    <row r="2203" spans="4:22" ht="17.25" customHeight="1" x14ac:dyDescent="0.25">
      <c r="D2203" s="30"/>
      <c r="S2203" s="30"/>
      <c r="V2203" s="118"/>
    </row>
    <row r="2204" spans="4:22" ht="17.25" customHeight="1" x14ac:dyDescent="0.25">
      <c r="D2204" s="30"/>
      <c r="S2204" s="30"/>
      <c r="V2204" s="118"/>
    </row>
    <row r="2205" spans="4:22" ht="17.25" customHeight="1" x14ac:dyDescent="0.25">
      <c r="D2205" s="30"/>
      <c r="S2205" s="30"/>
      <c r="V2205" s="118"/>
    </row>
    <row r="2206" spans="4:22" ht="17.25" customHeight="1" x14ac:dyDescent="0.25">
      <c r="D2206" s="30"/>
      <c r="S2206" s="30"/>
      <c r="V2206" s="118"/>
    </row>
    <row r="2207" spans="4:22" ht="17.25" customHeight="1" x14ac:dyDescent="0.25">
      <c r="D2207" s="30"/>
      <c r="S2207" s="30"/>
      <c r="V2207" s="118"/>
    </row>
    <row r="2208" spans="4:22" ht="17.25" customHeight="1" x14ac:dyDescent="0.25">
      <c r="D2208" s="30"/>
      <c r="S2208" s="30"/>
      <c r="V2208" s="118"/>
    </row>
    <row r="2209" spans="4:22" ht="17.25" customHeight="1" x14ac:dyDescent="0.25">
      <c r="D2209" s="30"/>
      <c r="S2209" s="30"/>
      <c r="V2209" s="118"/>
    </row>
    <row r="2210" spans="4:22" ht="17.25" customHeight="1" x14ac:dyDescent="0.25">
      <c r="D2210" s="30"/>
      <c r="S2210" s="30"/>
      <c r="V2210" s="118"/>
    </row>
    <row r="2211" spans="4:22" ht="17.25" customHeight="1" x14ac:dyDescent="0.25">
      <c r="D2211" s="30"/>
      <c r="S2211" s="30"/>
      <c r="V2211" s="118"/>
    </row>
    <row r="2212" spans="4:22" ht="17.25" customHeight="1" x14ac:dyDescent="0.25">
      <c r="D2212" s="30"/>
      <c r="S2212" s="30"/>
      <c r="V2212" s="118"/>
    </row>
    <row r="2213" spans="4:22" ht="17.25" customHeight="1" x14ac:dyDescent="0.25">
      <c r="D2213" s="30"/>
      <c r="S2213" s="30"/>
      <c r="V2213" s="118"/>
    </row>
    <row r="2214" spans="4:22" ht="17.25" customHeight="1" x14ac:dyDescent="0.25">
      <c r="D2214" s="30"/>
      <c r="S2214" s="30"/>
      <c r="V2214" s="118"/>
    </row>
    <row r="2215" spans="4:22" ht="17.25" customHeight="1" x14ac:dyDescent="0.25">
      <c r="D2215" s="30"/>
      <c r="S2215" s="30"/>
      <c r="V2215" s="118"/>
    </row>
    <row r="2216" spans="4:22" ht="17.25" customHeight="1" x14ac:dyDescent="0.25">
      <c r="D2216" s="30"/>
      <c r="S2216" s="30"/>
      <c r="V2216" s="118"/>
    </row>
    <row r="2217" spans="4:22" ht="17.25" customHeight="1" x14ac:dyDescent="0.25">
      <c r="D2217" s="30"/>
      <c r="S2217" s="30"/>
      <c r="V2217" s="118"/>
    </row>
    <row r="2218" spans="4:22" ht="17.25" customHeight="1" x14ac:dyDescent="0.25">
      <c r="D2218" s="30"/>
      <c r="S2218" s="30"/>
      <c r="V2218" s="118"/>
    </row>
    <row r="2219" spans="4:22" ht="17.25" customHeight="1" x14ac:dyDescent="0.25">
      <c r="D2219" s="30"/>
      <c r="S2219" s="30"/>
      <c r="V2219" s="118"/>
    </row>
    <row r="2220" spans="4:22" ht="17.25" customHeight="1" x14ac:dyDescent="0.25">
      <c r="D2220" s="30"/>
      <c r="S2220" s="30"/>
      <c r="V2220" s="118"/>
    </row>
    <row r="2221" spans="4:22" ht="17.25" customHeight="1" x14ac:dyDescent="0.25">
      <c r="D2221" s="30"/>
      <c r="S2221" s="30"/>
      <c r="V2221" s="118"/>
    </row>
    <row r="2222" spans="4:22" ht="17.25" customHeight="1" x14ac:dyDescent="0.25">
      <c r="D2222" s="30"/>
      <c r="S2222" s="30"/>
      <c r="V2222" s="118"/>
    </row>
    <row r="2223" spans="4:22" ht="17.25" customHeight="1" x14ac:dyDescent="0.25">
      <c r="D2223" s="30"/>
      <c r="S2223" s="30"/>
      <c r="V2223" s="118"/>
    </row>
    <row r="2224" spans="4:22" ht="17.25" customHeight="1" x14ac:dyDescent="0.25">
      <c r="D2224" s="30"/>
      <c r="S2224" s="30"/>
      <c r="V2224" s="118"/>
    </row>
    <row r="2225" spans="4:22" ht="17.25" customHeight="1" x14ac:dyDescent="0.25">
      <c r="D2225" s="30"/>
      <c r="S2225" s="30"/>
      <c r="V2225" s="118"/>
    </row>
    <row r="2226" spans="4:22" ht="17.25" customHeight="1" x14ac:dyDescent="0.25">
      <c r="D2226" s="30"/>
      <c r="S2226" s="30"/>
      <c r="V2226" s="118"/>
    </row>
    <row r="2227" spans="4:22" ht="17.25" customHeight="1" x14ac:dyDescent="0.25">
      <c r="D2227" s="30"/>
      <c r="S2227" s="30"/>
      <c r="V2227" s="118"/>
    </row>
    <row r="2228" spans="4:22" ht="17.25" customHeight="1" x14ac:dyDescent="0.25">
      <c r="D2228" s="30"/>
      <c r="S2228" s="30"/>
      <c r="V2228" s="118"/>
    </row>
    <row r="2229" spans="4:22" ht="17.25" customHeight="1" x14ac:dyDescent="0.25">
      <c r="D2229" s="30"/>
      <c r="S2229" s="30"/>
      <c r="V2229" s="118"/>
    </row>
    <row r="2230" spans="4:22" ht="17.25" customHeight="1" x14ac:dyDescent="0.25">
      <c r="D2230" s="30"/>
      <c r="S2230" s="30"/>
      <c r="V2230" s="118"/>
    </row>
    <row r="2231" spans="4:22" ht="17.25" customHeight="1" x14ac:dyDescent="0.25">
      <c r="D2231" s="30"/>
      <c r="S2231" s="30"/>
      <c r="V2231" s="118"/>
    </row>
    <row r="2232" spans="4:22" ht="17.25" customHeight="1" x14ac:dyDescent="0.25">
      <c r="D2232" s="30"/>
      <c r="S2232" s="30"/>
      <c r="V2232" s="118"/>
    </row>
    <row r="2233" spans="4:22" ht="17.25" customHeight="1" x14ac:dyDescent="0.25">
      <c r="D2233" s="30"/>
      <c r="S2233" s="30"/>
      <c r="V2233" s="118"/>
    </row>
    <row r="2234" spans="4:22" ht="17.25" customHeight="1" x14ac:dyDescent="0.25">
      <c r="D2234" s="30"/>
      <c r="S2234" s="30"/>
      <c r="V2234" s="118"/>
    </row>
    <row r="2235" spans="4:22" ht="17.25" customHeight="1" x14ac:dyDescent="0.25">
      <c r="D2235" s="30"/>
      <c r="S2235" s="30"/>
      <c r="V2235" s="118"/>
    </row>
    <row r="2236" spans="4:22" ht="17.25" customHeight="1" x14ac:dyDescent="0.25">
      <c r="D2236" s="30"/>
      <c r="S2236" s="30"/>
      <c r="V2236" s="118"/>
    </row>
    <row r="2237" spans="4:22" ht="17.25" customHeight="1" x14ac:dyDescent="0.25">
      <c r="D2237" s="30"/>
      <c r="S2237" s="30"/>
      <c r="V2237" s="118"/>
    </row>
    <row r="2238" spans="4:22" ht="17.25" customHeight="1" x14ac:dyDescent="0.25">
      <c r="D2238" s="30"/>
      <c r="S2238" s="30"/>
      <c r="V2238" s="118"/>
    </row>
    <row r="2239" spans="4:22" ht="17.25" customHeight="1" x14ac:dyDescent="0.25">
      <c r="D2239" s="30"/>
      <c r="S2239" s="30"/>
      <c r="V2239" s="118"/>
    </row>
    <row r="2240" spans="4:22" ht="17.25" customHeight="1" x14ac:dyDescent="0.25">
      <c r="D2240" s="30"/>
      <c r="S2240" s="30"/>
      <c r="V2240" s="118"/>
    </row>
    <row r="2241" spans="4:22" ht="17.25" customHeight="1" x14ac:dyDescent="0.25">
      <c r="D2241" s="30"/>
      <c r="S2241" s="30"/>
      <c r="V2241" s="118"/>
    </row>
    <row r="2242" spans="4:22" ht="17.25" customHeight="1" x14ac:dyDescent="0.25">
      <c r="D2242" s="30"/>
      <c r="S2242" s="30"/>
      <c r="V2242" s="118"/>
    </row>
    <row r="2243" spans="4:22" ht="17.25" customHeight="1" x14ac:dyDescent="0.25">
      <c r="D2243" s="30"/>
      <c r="S2243" s="30"/>
      <c r="V2243" s="118"/>
    </row>
    <row r="2244" spans="4:22" ht="17.25" customHeight="1" x14ac:dyDescent="0.25">
      <c r="D2244" s="30"/>
      <c r="S2244" s="30"/>
      <c r="V2244" s="118"/>
    </row>
    <row r="2245" spans="4:22" ht="17.25" customHeight="1" x14ac:dyDescent="0.25">
      <c r="D2245" s="30"/>
      <c r="S2245" s="30"/>
      <c r="V2245" s="118"/>
    </row>
    <row r="2246" spans="4:22" ht="17.25" customHeight="1" x14ac:dyDescent="0.25">
      <c r="D2246" s="30"/>
      <c r="S2246" s="30"/>
      <c r="V2246" s="118"/>
    </row>
    <row r="2247" spans="4:22" ht="17.25" customHeight="1" x14ac:dyDescent="0.25">
      <c r="D2247" s="30"/>
      <c r="S2247" s="30"/>
      <c r="V2247" s="118"/>
    </row>
    <row r="2248" spans="4:22" ht="17.25" customHeight="1" x14ac:dyDescent="0.25">
      <c r="D2248" s="30"/>
      <c r="S2248" s="30"/>
      <c r="V2248" s="118"/>
    </row>
    <row r="2249" spans="4:22" ht="17.25" customHeight="1" x14ac:dyDescent="0.25">
      <c r="D2249" s="30"/>
      <c r="S2249" s="30"/>
      <c r="V2249" s="118"/>
    </row>
    <row r="2250" spans="4:22" ht="17.25" customHeight="1" x14ac:dyDescent="0.25">
      <c r="D2250" s="30"/>
      <c r="S2250" s="30"/>
      <c r="V2250" s="118"/>
    </row>
    <row r="2251" spans="4:22" ht="17.25" customHeight="1" x14ac:dyDescent="0.25">
      <c r="D2251" s="30"/>
      <c r="S2251" s="30"/>
      <c r="V2251" s="118"/>
    </row>
    <row r="2252" spans="4:22" ht="17.25" customHeight="1" x14ac:dyDescent="0.25">
      <c r="D2252" s="30"/>
      <c r="S2252" s="30"/>
      <c r="V2252" s="118"/>
    </row>
    <row r="2253" spans="4:22" ht="17.25" customHeight="1" x14ac:dyDescent="0.25">
      <c r="D2253" s="30"/>
      <c r="S2253" s="30"/>
      <c r="V2253" s="118"/>
    </row>
    <row r="2254" spans="4:22" ht="17.25" customHeight="1" x14ac:dyDescent="0.25">
      <c r="D2254" s="30"/>
      <c r="S2254" s="30"/>
      <c r="V2254" s="118"/>
    </row>
    <row r="2255" spans="4:22" ht="17.25" customHeight="1" x14ac:dyDescent="0.25">
      <c r="D2255" s="30"/>
      <c r="S2255" s="30"/>
      <c r="V2255" s="118"/>
    </row>
    <row r="2256" spans="4:22" ht="17.25" customHeight="1" x14ac:dyDescent="0.25">
      <c r="D2256" s="30"/>
      <c r="S2256" s="30"/>
      <c r="V2256" s="118"/>
    </row>
    <row r="2257" spans="4:22" ht="17.25" customHeight="1" x14ac:dyDescent="0.25">
      <c r="D2257" s="30"/>
      <c r="S2257" s="30"/>
      <c r="V2257" s="118"/>
    </row>
    <row r="2258" spans="4:22" ht="17.25" customHeight="1" x14ac:dyDescent="0.25">
      <c r="D2258" s="30"/>
      <c r="S2258" s="30"/>
      <c r="V2258" s="118"/>
    </row>
    <row r="2259" spans="4:22" ht="17.25" customHeight="1" x14ac:dyDescent="0.25">
      <c r="D2259" s="30"/>
      <c r="S2259" s="30"/>
      <c r="V2259" s="118"/>
    </row>
    <row r="2260" spans="4:22" ht="17.25" customHeight="1" x14ac:dyDescent="0.25">
      <c r="D2260" s="30"/>
      <c r="S2260" s="30"/>
      <c r="V2260" s="118"/>
    </row>
    <row r="2261" spans="4:22" ht="17.25" customHeight="1" x14ac:dyDescent="0.25">
      <c r="D2261" s="30"/>
      <c r="S2261" s="30"/>
      <c r="V2261" s="118"/>
    </row>
    <row r="2262" spans="4:22" ht="17.25" customHeight="1" x14ac:dyDescent="0.25">
      <c r="D2262" s="30"/>
      <c r="S2262" s="30"/>
      <c r="V2262" s="118"/>
    </row>
    <row r="2263" spans="4:22" ht="17.25" customHeight="1" x14ac:dyDescent="0.25">
      <c r="D2263" s="30"/>
      <c r="S2263" s="30"/>
      <c r="V2263" s="118"/>
    </row>
    <row r="2264" spans="4:22" ht="17.25" customHeight="1" x14ac:dyDescent="0.25">
      <c r="D2264" s="30"/>
      <c r="S2264" s="30"/>
      <c r="V2264" s="118"/>
    </row>
    <row r="2265" spans="4:22" ht="17.25" customHeight="1" x14ac:dyDescent="0.25">
      <c r="D2265" s="30"/>
      <c r="S2265" s="30"/>
      <c r="V2265" s="118"/>
    </row>
    <row r="2266" spans="4:22" ht="17.25" customHeight="1" x14ac:dyDescent="0.25">
      <c r="D2266" s="30"/>
      <c r="S2266" s="30"/>
      <c r="V2266" s="118"/>
    </row>
    <row r="2267" spans="4:22" ht="17.25" customHeight="1" x14ac:dyDescent="0.25">
      <c r="D2267" s="30"/>
      <c r="S2267" s="30"/>
      <c r="V2267" s="118"/>
    </row>
    <row r="2268" spans="4:22" ht="17.25" customHeight="1" x14ac:dyDescent="0.25">
      <c r="D2268" s="30"/>
      <c r="S2268" s="30"/>
      <c r="V2268" s="118"/>
    </row>
    <row r="2269" spans="4:22" ht="17.25" customHeight="1" x14ac:dyDescent="0.25">
      <c r="D2269" s="30"/>
      <c r="S2269" s="30"/>
      <c r="V2269" s="118"/>
    </row>
    <row r="2270" spans="4:22" ht="17.25" customHeight="1" x14ac:dyDescent="0.25">
      <c r="D2270" s="30"/>
      <c r="S2270" s="30"/>
      <c r="V2270" s="118"/>
    </row>
    <row r="2271" spans="4:22" ht="17.25" customHeight="1" x14ac:dyDescent="0.25">
      <c r="D2271" s="30"/>
      <c r="S2271" s="30"/>
      <c r="V2271" s="118"/>
    </row>
    <row r="2272" spans="4:22" ht="17.25" customHeight="1" x14ac:dyDescent="0.25">
      <c r="D2272" s="30"/>
      <c r="S2272" s="30"/>
      <c r="V2272" s="118"/>
    </row>
    <row r="2273" spans="4:22" ht="17.25" customHeight="1" x14ac:dyDescent="0.25">
      <c r="D2273" s="30"/>
      <c r="S2273" s="30"/>
      <c r="V2273" s="118"/>
    </row>
    <row r="2274" spans="4:22" ht="17.25" customHeight="1" x14ac:dyDescent="0.25">
      <c r="D2274" s="30"/>
      <c r="S2274" s="30"/>
      <c r="V2274" s="118"/>
    </row>
    <row r="2275" spans="4:22" ht="17.25" customHeight="1" x14ac:dyDescent="0.25">
      <c r="D2275" s="30"/>
      <c r="S2275" s="30"/>
      <c r="V2275" s="118"/>
    </row>
    <row r="2276" spans="4:22" ht="17.25" customHeight="1" x14ac:dyDescent="0.25">
      <c r="D2276" s="30"/>
      <c r="S2276" s="30"/>
      <c r="V2276" s="118"/>
    </row>
    <row r="2277" spans="4:22" ht="17.25" customHeight="1" x14ac:dyDescent="0.25">
      <c r="D2277" s="30"/>
      <c r="S2277" s="30"/>
      <c r="V2277" s="118"/>
    </row>
    <row r="2278" spans="4:22" ht="17.25" customHeight="1" x14ac:dyDescent="0.25">
      <c r="D2278" s="30"/>
      <c r="S2278" s="30"/>
      <c r="V2278" s="118"/>
    </row>
    <row r="2279" spans="4:22" ht="17.25" customHeight="1" x14ac:dyDescent="0.25">
      <c r="D2279" s="30"/>
      <c r="S2279" s="30"/>
      <c r="V2279" s="118"/>
    </row>
    <row r="2280" spans="4:22" ht="17.25" customHeight="1" x14ac:dyDescent="0.25">
      <c r="D2280" s="30"/>
      <c r="S2280" s="30"/>
      <c r="V2280" s="118"/>
    </row>
    <row r="2281" spans="4:22" ht="17.25" customHeight="1" x14ac:dyDescent="0.25">
      <c r="D2281" s="30"/>
      <c r="S2281" s="30"/>
      <c r="V2281" s="118"/>
    </row>
    <row r="2282" spans="4:22" ht="17.25" customHeight="1" x14ac:dyDescent="0.25">
      <c r="D2282" s="30"/>
      <c r="S2282" s="30"/>
      <c r="V2282" s="118"/>
    </row>
    <row r="2283" spans="4:22" ht="17.25" customHeight="1" x14ac:dyDescent="0.25">
      <c r="D2283" s="30"/>
      <c r="S2283" s="30"/>
      <c r="V2283" s="118"/>
    </row>
    <row r="2284" spans="4:22" ht="17.25" customHeight="1" x14ac:dyDescent="0.25">
      <c r="D2284" s="30"/>
      <c r="S2284" s="30"/>
      <c r="V2284" s="118"/>
    </row>
    <row r="2285" spans="4:22" ht="17.25" customHeight="1" x14ac:dyDescent="0.25">
      <c r="D2285" s="30"/>
      <c r="S2285" s="30"/>
      <c r="V2285" s="118"/>
    </row>
    <row r="2286" spans="4:22" ht="17.25" customHeight="1" x14ac:dyDescent="0.25">
      <c r="D2286" s="30"/>
      <c r="S2286" s="30"/>
      <c r="V2286" s="118"/>
    </row>
    <row r="2287" spans="4:22" ht="17.25" customHeight="1" x14ac:dyDescent="0.25">
      <c r="D2287" s="30"/>
      <c r="S2287" s="30"/>
      <c r="V2287" s="118"/>
    </row>
    <row r="2288" spans="4:22" ht="17.25" customHeight="1" x14ac:dyDescent="0.25">
      <c r="D2288" s="30"/>
      <c r="S2288" s="30"/>
      <c r="V2288" s="118"/>
    </row>
    <row r="2289" spans="4:22" ht="17.25" customHeight="1" x14ac:dyDescent="0.25">
      <c r="D2289" s="30"/>
      <c r="S2289" s="30"/>
      <c r="V2289" s="118"/>
    </row>
    <row r="2290" spans="4:22" ht="17.25" customHeight="1" x14ac:dyDescent="0.25">
      <c r="D2290" s="30"/>
      <c r="S2290" s="30"/>
      <c r="V2290" s="118"/>
    </row>
    <row r="2291" spans="4:22" ht="17.25" customHeight="1" x14ac:dyDescent="0.25">
      <c r="D2291" s="30"/>
      <c r="S2291" s="30"/>
      <c r="V2291" s="118"/>
    </row>
    <row r="2292" spans="4:22" ht="17.25" customHeight="1" x14ac:dyDescent="0.25">
      <c r="D2292" s="30"/>
      <c r="S2292" s="30"/>
      <c r="V2292" s="118"/>
    </row>
    <row r="2293" spans="4:22" ht="17.25" customHeight="1" x14ac:dyDescent="0.25">
      <c r="D2293" s="30"/>
      <c r="S2293" s="30"/>
      <c r="V2293" s="118"/>
    </row>
    <row r="2294" spans="4:22" ht="17.25" customHeight="1" x14ac:dyDescent="0.25">
      <c r="D2294" s="30"/>
      <c r="S2294" s="30"/>
      <c r="V2294" s="118"/>
    </row>
    <row r="2295" spans="4:22" ht="17.25" customHeight="1" x14ac:dyDescent="0.25">
      <c r="D2295" s="30"/>
      <c r="S2295" s="30"/>
      <c r="V2295" s="118"/>
    </row>
    <row r="2296" spans="4:22" ht="17.25" customHeight="1" x14ac:dyDescent="0.25">
      <c r="D2296" s="30"/>
      <c r="S2296" s="30"/>
      <c r="V2296" s="118"/>
    </row>
    <row r="2297" spans="4:22" ht="17.25" customHeight="1" x14ac:dyDescent="0.25">
      <c r="D2297" s="30"/>
      <c r="S2297" s="30"/>
      <c r="V2297" s="118"/>
    </row>
    <row r="2298" spans="4:22" ht="17.25" customHeight="1" x14ac:dyDescent="0.25">
      <c r="D2298" s="30"/>
      <c r="S2298" s="30"/>
      <c r="V2298" s="118"/>
    </row>
    <row r="2299" spans="4:22" ht="17.25" customHeight="1" x14ac:dyDescent="0.25">
      <c r="D2299" s="30"/>
      <c r="S2299" s="30"/>
      <c r="V2299" s="118"/>
    </row>
    <row r="2300" spans="4:22" ht="17.25" customHeight="1" x14ac:dyDescent="0.25">
      <c r="D2300" s="30"/>
      <c r="S2300" s="30"/>
      <c r="V2300" s="118"/>
    </row>
    <row r="2301" spans="4:22" ht="17.25" customHeight="1" x14ac:dyDescent="0.25">
      <c r="D2301" s="30"/>
      <c r="S2301" s="30"/>
      <c r="V2301" s="118"/>
    </row>
    <row r="2302" spans="4:22" ht="17.25" customHeight="1" x14ac:dyDescent="0.25">
      <c r="D2302" s="30"/>
      <c r="S2302" s="30"/>
      <c r="V2302" s="118"/>
    </row>
    <row r="2303" spans="4:22" ht="17.25" customHeight="1" x14ac:dyDescent="0.25">
      <c r="D2303" s="30"/>
      <c r="S2303" s="30"/>
      <c r="V2303" s="118"/>
    </row>
    <row r="2304" spans="4:22" ht="17.25" customHeight="1" x14ac:dyDescent="0.25">
      <c r="D2304" s="30"/>
      <c r="S2304" s="30"/>
      <c r="V2304" s="118"/>
    </row>
    <row r="2305" spans="4:22" ht="17.25" customHeight="1" x14ac:dyDescent="0.25">
      <c r="D2305" s="30"/>
      <c r="S2305" s="30"/>
      <c r="V2305" s="118"/>
    </row>
    <row r="2306" spans="4:22" ht="17.25" customHeight="1" x14ac:dyDescent="0.25">
      <c r="D2306" s="30"/>
      <c r="S2306" s="30"/>
      <c r="V2306" s="118"/>
    </row>
    <row r="2307" spans="4:22" ht="17.25" customHeight="1" x14ac:dyDescent="0.25">
      <c r="D2307" s="30"/>
      <c r="S2307" s="30"/>
      <c r="V2307" s="118"/>
    </row>
    <row r="2308" spans="4:22" ht="17.25" customHeight="1" x14ac:dyDescent="0.25">
      <c r="D2308" s="30"/>
      <c r="S2308" s="30"/>
      <c r="V2308" s="118"/>
    </row>
    <row r="2309" spans="4:22" ht="17.25" customHeight="1" x14ac:dyDescent="0.25">
      <c r="D2309" s="30"/>
      <c r="S2309" s="30"/>
      <c r="V2309" s="118"/>
    </row>
    <row r="2310" spans="4:22" ht="17.25" customHeight="1" x14ac:dyDescent="0.25">
      <c r="D2310" s="30"/>
      <c r="S2310" s="30"/>
      <c r="V2310" s="118"/>
    </row>
    <row r="2311" spans="4:22" ht="17.25" customHeight="1" x14ac:dyDescent="0.25">
      <c r="D2311" s="30"/>
      <c r="S2311" s="30"/>
      <c r="V2311" s="118"/>
    </row>
    <row r="2312" spans="4:22" ht="17.25" customHeight="1" x14ac:dyDescent="0.25">
      <c r="D2312" s="30"/>
      <c r="S2312" s="30"/>
      <c r="V2312" s="118"/>
    </row>
    <row r="2313" spans="4:22" ht="17.25" customHeight="1" x14ac:dyDescent="0.25">
      <c r="D2313" s="30"/>
      <c r="S2313" s="30"/>
      <c r="V2313" s="118"/>
    </row>
    <row r="2314" spans="4:22" ht="17.25" customHeight="1" x14ac:dyDescent="0.25">
      <c r="D2314" s="30"/>
      <c r="S2314" s="30"/>
      <c r="V2314" s="118"/>
    </row>
    <row r="2315" spans="4:22" ht="17.25" customHeight="1" x14ac:dyDescent="0.25">
      <c r="D2315" s="30"/>
      <c r="S2315" s="30"/>
      <c r="V2315" s="118"/>
    </row>
    <row r="2316" spans="4:22" ht="17.25" customHeight="1" x14ac:dyDescent="0.25">
      <c r="D2316" s="30"/>
      <c r="S2316" s="30"/>
      <c r="V2316" s="118"/>
    </row>
    <row r="2317" spans="4:22" ht="17.25" customHeight="1" x14ac:dyDescent="0.25">
      <c r="D2317" s="30"/>
      <c r="S2317" s="30"/>
      <c r="V2317" s="118"/>
    </row>
    <row r="2318" spans="4:22" ht="17.25" customHeight="1" x14ac:dyDescent="0.25">
      <c r="D2318" s="30"/>
      <c r="S2318" s="30"/>
      <c r="V2318" s="118"/>
    </row>
    <row r="2319" spans="4:22" ht="17.25" customHeight="1" x14ac:dyDescent="0.25">
      <c r="D2319" s="30"/>
      <c r="S2319" s="30"/>
      <c r="V2319" s="118"/>
    </row>
    <row r="2320" spans="4:22" ht="17.25" customHeight="1" x14ac:dyDescent="0.25">
      <c r="D2320" s="30"/>
      <c r="S2320" s="30"/>
      <c r="V2320" s="118"/>
    </row>
    <row r="2321" spans="4:22" ht="17.25" customHeight="1" x14ac:dyDescent="0.25">
      <c r="D2321" s="30"/>
      <c r="S2321" s="30"/>
      <c r="V2321" s="118"/>
    </row>
    <row r="2322" spans="4:22" ht="17.25" customHeight="1" x14ac:dyDescent="0.25">
      <c r="D2322" s="30"/>
      <c r="S2322" s="30"/>
      <c r="V2322" s="118"/>
    </row>
    <row r="2323" spans="4:22" ht="17.25" customHeight="1" x14ac:dyDescent="0.25">
      <c r="D2323" s="30"/>
      <c r="S2323" s="30"/>
      <c r="V2323" s="118"/>
    </row>
    <row r="2324" spans="4:22" ht="17.25" customHeight="1" x14ac:dyDescent="0.25">
      <c r="D2324" s="30"/>
      <c r="S2324" s="30"/>
      <c r="V2324" s="118"/>
    </row>
    <row r="2325" spans="4:22" ht="17.25" customHeight="1" x14ac:dyDescent="0.25">
      <c r="D2325" s="30"/>
      <c r="S2325" s="30"/>
      <c r="V2325" s="118"/>
    </row>
    <row r="2326" spans="4:22" ht="17.25" customHeight="1" x14ac:dyDescent="0.25">
      <c r="D2326" s="30"/>
      <c r="S2326" s="30"/>
      <c r="V2326" s="118"/>
    </row>
    <row r="2327" spans="4:22" ht="17.25" customHeight="1" x14ac:dyDescent="0.25">
      <c r="D2327" s="30"/>
      <c r="S2327" s="30"/>
      <c r="V2327" s="118"/>
    </row>
    <row r="2328" spans="4:22" ht="17.25" customHeight="1" x14ac:dyDescent="0.25">
      <c r="D2328" s="30"/>
      <c r="S2328" s="30"/>
      <c r="V2328" s="118"/>
    </row>
    <row r="2329" spans="4:22" ht="17.25" customHeight="1" x14ac:dyDescent="0.25">
      <c r="D2329" s="30"/>
      <c r="S2329" s="30"/>
      <c r="V2329" s="118"/>
    </row>
    <row r="2330" spans="4:22" ht="17.25" customHeight="1" x14ac:dyDescent="0.25">
      <c r="D2330" s="30"/>
      <c r="S2330" s="30"/>
      <c r="V2330" s="118"/>
    </row>
    <row r="2331" spans="4:22" ht="17.25" customHeight="1" x14ac:dyDescent="0.25">
      <c r="D2331" s="30"/>
      <c r="S2331" s="30"/>
      <c r="V2331" s="118"/>
    </row>
    <row r="2332" spans="4:22" ht="17.25" customHeight="1" x14ac:dyDescent="0.25">
      <c r="D2332" s="30"/>
      <c r="S2332" s="30"/>
      <c r="V2332" s="118"/>
    </row>
    <row r="2333" spans="4:22" ht="17.25" customHeight="1" x14ac:dyDescent="0.25">
      <c r="D2333" s="30"/>
      <c r="S2333" s="30"/>
      <c r="V2333" s="118"/>
    </row>
    <row r="2334" spans="4:22" ht="17.25" customHeight="1" x14ac:dyDescent="0.25">
      <c r="D2334" s="30"/>
      <c r="S2334" s="30"/>
      <c r="V2334" s="118"/>
    </row>
    <row r="2335" spans="4:22" ht="17.25" customHeight="1" x14ac:dyDescent="0.25">
      <c r="D2335" s="30"/>
      <c r="S2335" s="30"/>
      <c r="V2335" s="118"/>
    </row>
    <row r="2336" spans="4:22" ht="17.25" customHeight="1" x14ac:dyDescent="0.25">
      <c r="D2336" s="30"/>
      <c r="S2336" s="30"/>
      <c r="V2336" s="118"/>
    </row>
    <row r="2337" spans="4:22" ht="17.25" customHeight="1" x14ac:dyDescent="0.25">
      <c r="D2337" s="30"/>
      <c r="S2337" s="30"/>
      <c r="V2337" s="118"/>
    </row>
    <row r="2338" spans="4:22" ht="17.25" customHeight="1" x14ac:dyDescent="0.25">
      <c r="D2338" s="30"/>
      <c r="S2338" s="30"/>
      <c r="V2338" s="118"/>
    </row>
    <row r="2339" spans="4:22" ht="17.25" customHeight="1" x14ac:dyDescent="0.25">
      <c r="D2339" s="30"/>
      <c r="S2339" s="30"/>
      <c r="V2339" s="118"/>
    </row>
    <row r="2340" spans="4:22" ht="17.25" customHeight="1" x14ac:dyDescent="0.25">
      <c r="D2340" s="30"/>
      <c r="S2340" s="30"/>
      <c r="V2340" s="118"/>
    </row>
    <row r="2341" spans="4:22" ht="17.25" customHeight="1" x14ac:dyDescent="0.25">
      <c r="D2341" s="30"/>
      <c r="S2341" s="30"/>
      <c r="V2341" s="118"/>
    </row>
    <row r="2342" spans="4:22" ht="17.25" customHeight="1" x14ac:dyDescent="0.25">
      <c r="D2342" s="30"/>
      <c r="S2342" s="30"/>
      <c r="V2342" s="118"/>
    </row>
    <row r="2343" spans="4:22" ht="17.25" customHeight="1" x14ac:dyDescent="0.25">
      <c r="D2343" s="30"/>
      <c r="S2343" s="30"/>
      <c r="V2343" s="118"/>
    </row>
    <row r="2344" spans="4:22" ht="17.25" customHeight="1" x14ac:dyDescent="0.25">
      <c r="D2344" s="30"/>
      <c r="S2344" s="30"/>
      <c r="V2344" s="118"/>
    </row>
    <row r="2345" spans="4:22" ht="17.25" customHeight="1" x14ac:dyDescent="0.25">
      <c r="D2345" s="30"/>
      <c r="S2345" s="30"/>
      <c r="V2345" s="118"/>
    </row>
    <row r="2346" spans="4:22" ht="17.25" customHeight="1" x14ac:dyDescent="0.25">
      <c r="D2346" s="30"/>
      <c r="S2346" s="30"/>
      <c r="V2346" s="118"/>
    </row>
    <row r="2347" spans="4:22" ht="17.25" customHeight="1" x14ac:dyDescent="0.25">
      <c r="D2347" s="30"/>
      <c r="S2347" s="30"/>
      <c r="V2347" s="118"/>
    </row>
    <row r="2348" spans="4:22" ht="17.25" customHeight="1" x14ac:dyDescent="0.25">
      <c r="D2348" s="30"/>
      <c r="S2348" s="30"/>
      <c r="V2348" s="118"/>
    </row>
    <row r="2349" spans="4:22" ht="17.25" customHeight="1" x14ac:dyDescent="0.25">
      <c r="D2349" s="30"/>
      <c r="S2349" s="30"/>
      <c r="V2349" s="118"/>
    </row>
    <row r="2350" spans="4:22" ht="17.25" customHeight="1" x14ac:dyDescent="0.25">
      <c r="D2350" s="30"/>
      <c r="S2350" s="30"/>
      <c r="V2350" s="118"/>
    </row>
    <row r="2351" spans="4:22" ht="17.25" customHeight="1" x14ac:dyDescent="0.25">
      <c r="D2351" s="30"/>
      <c r="S2351" s="30"/>
      <c r="V2351" s="118"/>
    </row>
    <row r="2352" spans="4:22" ht="17.25" customHeight="1" x14ac:dyDescent="0.25">
      <c r="D2352" s="30"/>
      <c r="S2352" s="30"/>
      <c r="V2352" s="118"/>
    </row>
    <row r="2353" spans="4:22" ht="17.25" customHeight="1" x14ac:dyDescent="0.25">
      <c r="D2353" s="30"/>
      <c r="S2353" s="30"/>
      <c r="V2353" s="118"/>
    </row>
    <row r="2354" spans="4:22" ht="17.25" customHeight="1" x14ac:dyDescent="0.25">
      <c r="D2354" s="30"/>
      <c r="S2354" s="30"/>
      <c r="V2354" s="118"/>
    </row>
    <row r="2355" spans="4:22" ht="17.25" customHeight="1" x14ac:dyDescent="0.25">
      <c r="D2355" s="30"/>
      <c r="S2355" s="30"/>
      <c r="V2355" s="118"/>
    </row>
    <row r="2356" spans="4:22" ht="17.25" customHeight="1" x14ac:dyDescent="0.25">
      <c r="D2356" s="30"/>
      <c r="S2356" s="30"/>
      <c r="V2356" s="118"/>
    </row>
    <row r="2357" spans="4:22" ht="17.25" customHeight="1" x14ac:dyDescent="0.25">
      <c r="D2357" s="30"/>
      <c r="S2357" s="30"/>
      <c r="V2357" s="118"/>
    </row>
    <row r="2358" spans="4:22" ht="17.25" customHeight="1" x14ac:dyDescent="0.25">
      <c r="D2358" s="30"/>
      <c r="S2358" s="30"/>
      <c r="V2358" s="118"/>
    </row>
    <row r="2359" spans="4:22" ht="17.25" customHeight="1" x14ac:dyDescent="0.25">
      <c r="D2359" s="30"/>
      <c r="S2359" s="30"/>
      <c r="V2359" s="118"/>
    </row>
    <row r="2360" spans="4:22" ht="17.25" customHeight="1" x14ac:dyDescent="0.25">
      <c r="D2360" s="30"/>
      <c r="S2360" s="30"/>
      <c r="V2360" s="118"/>
    </row>
    <row r="2361" spans="4:22" ht="17.25" customHeight="1" x14ac:dyDescent="0.25">
      <c r="D2361" s="30"/>
      <c r="S2361" s="30"/>
      <c r="V2361" s="118"/>
    </row>
    <row r="2362" spans="4:22" ht="17.25" customHeight="1" x14ac:dyDescent="0.25">
      <c r="D2362" s="30"/>
      <c r="S2362" s="30"/>
      <c r="V2362" s="118"/>
    </row>
    <row r="2363" spans="4:22" ht="17.25" customHeight="1" x14ac:dyDescent="0.25">
      <c r="D2363" s="30"/>
      <c r="S2363" s="30"/>
      <c r="V2363" s="118"/>
    </row>
    <row r="2364" spans="4:22" ht="17.25" customHeight="1" x14ac:dyDescent="0.25">
      <c r="D2364" s="30"/>
      <c r="S2364" s="30"/>
      <c r="V2364" s="118"/>
    </row>
    <row r="2365" spans="4:22" ht="17.25" customHeight="1" x14ac:dyDescent="0.25">
      <c r="D2365" s="30"/>
      <c r="S2365" s="30"/>
      <c r="V2365" s="118"/>
    </row>
    <row r="2366" spans="4:22" ht="17.25" customHeight="1" x14ac:dyDescent="0.25">
      <c r="D2366" s="30"/>
      <c r="S2366" s="30"/>
      <c r="V2366" s="118"/>
    </row>
    <row r="2367" spans="4:22" ht="17.25" customHeight="1" x14ac:dyDescent="0.25">
      <c r="D2367" s="30"/>
      <c r="S2367" s="30"/>
      <c r="V2367" s="118"/>
    </row>
    <row r="2368" spans="4:22" ht="17.25" customHeight="1" x14ac:dyDescent="0.25">
      <c r="D2368" s="30"/>
      <c r="S2368" s="30"/>
      <c r="V2368" s="118"/>
    </row>
    <row r="2369" spans="4:22" ht="17.25" customHeight="1" x14ac:dyDescent="0.25">
      <c r="D2369" s="30"/>
      <c r="S2369" s="30"/>
      <c r="V2369" s="118"/>
    </row>
    <row r="2370" spans="4:22" ht="17.25" customHeight="1" x14ac:dyDescent="0.25">
      <c r="D2370" s="30"/>
      <c r="S2370" s="30"/>
      <c r="V2370" s="118"/>
    </row>
    <row r="2371" spans="4:22" ht="17.25" customHeight="1" x14ac:dyDescent="0.25">
      <c r="D2371" s="30"/>
      <c r="S2371" s="30"/>
      <c r="V2371" s="118"/>
    </row>
    <row r="2372" spans="4:22" ht="17.25" customHeight="1" x14ac:dyDescent="0.25">
      <c r="D2372" s="30"/>
      <c r="S2372" s="30"/>
      <c r="V2372" s="118"/>
    </row>
    <row r="2373" spans="4:22" ht="17.25" customHeight="1" x14ac:dyDescent="0.25">
      <c r="D2373" s="30"/>
      <c r="S2373" s="30"/>
      <c r="V2373" s="118"/>
    </row>
    <row r="2374" spans="4:22" ht="17.25" customHeight="1" x14ac:dyDescent="0.25">
      <c r="D2374" s="30"/>
      <c r="S2374" s="30"/>
      <c r="V2374" s="118"/>
    </row>
    <row r="2375" spans="4:22" ht="17.25" customHeight="1" x14ac:dyDescent="0.25">
      <c r="D2375" s="30"/>
      <c r="S2375" s="30"/>
      <c r="V2375" s="118"/>
    </row>
    <row r="2376" spans="4:22" ht="17.25" customHeight="1" x14ac:dyDescent="0.25">
      <c r="D2376" s="30"/>
      <c r="S2376" s="30"/>
      <c r="V2376" s="118"/>
    </row>
    <row r="2377" spans="4:22" ht="17.25" customHeight="1" x14ac:dyDescent="0.25">
      <c r="D2377" s="30"/>
      <c r="S2377" s="30"/>
      <c r="V2377" s="118"/>
    </row>
    <row r="2378" spans="4:22" ht="17.25" customHeight="1" x14ac:dyDescent="0.25">
      <c r="D2378" s="30"/>
      <c r="S2378" s="30"/>
      <c r="V2378" s="118"/>
    </row>
    <row r="2379" spans="4:22" ht="17.25" customHeight="1" x14ac:dyDescent="0.25">
      <c r="D2379" s="30"/>
      <c r="S2379" s="30"/>
      <c r="V2379" s="118"/>
    </row>
    <row r="2380" spans="4:22" ht="17.25" customHeight="1" x14ac:dyDescent="0.25">
      <c r="D2380" s="30"/>
      <c r="S2380" s="30"/>
      <c r="V2380" s="118"/>
    </row>
    <row r="2381" spans="4:22" ht="17.25" customHeight="1" x14ac:dyDescent="0.25">
      <c r="D2381" s="30"/>
      <c r="S2381" s="30"/>
      <c r="V2381" s="118"/>
    </row>
    <row r="2382" spans="4:22" ht="17.25" customHeight="1" x14ac:dyDescent="0.25">
      <c r="D2382" s="30"/>
      <c r="S2382" s="30"/>
      <c r="V2382" s="118"/>
    </row>
    <row r="2383" spans="4:22" ht="17.25" customHeight="1" x14ac:dyDescent="0.25">
      <c r="D2383" s="30"/>
      <c r="S2383" s="30"/>
      <c r="V2383" s="118"/>
    </row>
    <row r="2384" spans="4:22" ht="17.25" customHeight="1" x14ac:dyDescent="0.25">
      <c r="D2384" s="30"/>
      <c r="S2384" s="30"/>
      <c r="V2384" s="118"/>
    </row>
    <row r="2385" spans="4:22" ht="17.25" customHeight="1" x14ac:dyDescent="0.25">
      <c r="D2385" s="30"/>
      <c r="S2385" s="30"/>
      <c r="V2385" s="118"/>
    </row>
    <row r="2386" spans="4:22" ht="17.25" customHeight="1" x14ac:dyDescent="0.25">
      <c r="D2386" s="30"/>
      <c r="S2386" s="30"/>
      <c r="V2386" s="118"/>
    </row>
    <row r="2387" spans="4:22" ht="17.25" customHeight="1" x14ac:dyDescent="0.25">
      <c r="D2387" s="30"/>
      <c r="S2387" s="30"/>
      <c r="V2387" s="118"/>
    </row>
    <row r="2388" spans="4:22" ht="17.25" customHeight="1" x14ac:dyDescent="0.25">
      <c r="D2388" s="30"/>
      <c r="S2388" s="30"/>
      <c r="V2388" s="118"/>
    </row>
    <row r="2389" spans="4:22" ht="17.25" customHeight="1" x14ac:dyDescent="0.25">
      <c r="D2389" s="30"/>
      <c r="S2389" s="30"/>
      <c r="V2389" s="118"/>
    </row>
    <row r="2390" spans="4:22" ht="17.25" customHeight="1" x14ac:dyDescent="0.25">
      <c r="D2390" s="30"/>
      <c r="S2390" s="30"/>
      <c r="V2390" s="118"/>
    </row>
    <row r="2391" spans="4:22" ht="17.25" customHeight="1" x14ac:dyDescent="0.25">
      <c r="D2391" s="30"/>
      <c r="S2391" s="30"/>
      <c r="V2391" s="118"/>
    </row>
    <row r="2392" spans="4:22" ht="17.25" customHeight="1" x14ac:dyDescent="0.25">
      <c r="D2392" s="30"/>
      <c r="S2392" s="30"/>
      <c r="V2392" s="118"/>
    </row>
    <row r="2393" spans="4:22" ht="17.25" customHeight="1" x14ac:dyDescent="0.25">
      <c r="D2393" s="30"/>
      <c r="S2393" s="30"/>
      <c r="V2393" s="118"/>
    </row>
    <row r="2394" spans="4:22" ht="17.25" customHeight="1" x14ac:dyDescent="0.25">
      <c r="D2394" s="30"/>
      <c r="S2394" s="30"/>
      <c r="V2394" s="118"/>
    </row>
    <row r="2395" spans="4:22" ht="17.25" customHeight="1" x14ac:dyDescent="0.25">
      <c r="D2395" s="30"/>
      <c r="S2395" s="30"/>
      <c r="V2395" s="118"/>
    </row>
    <row r="2396" spans="4:22" ht="17.25" customHeight="1" x14ac:dyDescent="0.25">
      <c r="D2396" s="30"/>
      <c r="S2396" s="30"/>
      <c r="V2396" s="118"/>
    </row>
    <row r="2397" spans="4:22" ht="17.25" customHeight="1" x14ac:dyDescent="0.25">
      <c r="D2397" s="30"/>
      <c r="S2397" s="30"/>
      <c r="V2397" s="118"/>
    </row>
    <row r="2398" spans="4:22" ht="17.25" customHeight="1" x14ac:dyDescent="0.25">
      <c r="D2398" s="30"/>
      <c r="S2398" s="30"/>
      <c r="V2398" s="118"/>
    </row>
    <row r="2399" spans="4:22" ht="17.25" customHeight="1" x14ac:dyDescent="0.25">
      <c r="D2399" s="30"/>
      <c r="S2399" s="30"/>
      <c r="V2399" s="118"/>
    </row>
    <row r="2400" spans="4:22" ht="17.25" customHeight="1" x14ac:dyDescent="0.25">
      <c r="D2400" s="30"/>
      <c r="S2400" s="30"/>
      <c r="V2400" s="118"/>
    </row>
    <row r="2401" spans="4:22" ht="17.25" customHeight="1" x14ac:dyDescent="0.25">
      <c r="D2401" s="30"/>
      <c r="S2401" s="30"/>
      <c r="V2401" s="118"/>
    </row>
    <row r="2402" spans="4:22" ht="17.25" customHeight="1" x14ac:dyDescent="0.25">
      <c r="D2402" s="30"/>
      <c r="S2402" s="30"/>
      <c r="V2402" s="118"/>
    </row>
    <row r="2403" spans="4:22" ht="17.25" customHeight="1" x14ac:dyDescent="0.25">
      <c r="D2403" s="30"/>
      <c r="S2403" s="30"/>
      <c r="V2403" s="118"/>
    </row>
    <row r="2404" spans="4:22" ht="17.25" customHeight="1" x14ac:dyDescent="0.25">
      <c r="D2404" s="30"/>
      <c r="S2404" s="30"/>
      <c r="V2404" s="118"/>
    </row>
    <row r="2405" spans="4:22" ht="17.25" customHeight="1" x14ac:dyDescent="0.25">
      <c r="D2405" s="30"/>
      <c r="S2405" s="30"/>
      <c r="V2405" s="118"/>
    </row>
    <row r="2406" spans="4:22" ht="17.25" customHeight="1" x14ac:dyDescent="0.25">
      <c r="D2406" s="30"/>
      <c r="S2406" s="30"/>
      <c r="V2406" s="118"/>
    </row>
    <row r="2407" spans="4:22" ht="17.25" customHeight="1" x14ac:dyDescent="0.25">
      <c r="D2407" s="30"/>
      <c r="S2407" s="30"/>
      <c r="V2407" s="118"/>
    </row>
    <row r="2408" spans="4:22" ht="17.25" customHeight="1" x14ac:dyDescent="0.25">
      <c r="D2408" s="30"/>
      <c r="S2408" s="30"/>
      <c r="V2408" s="118"/>
    </row>
    <row r="2409" spans="4:22" ht="17.25" customHeight="1" x14ac:dyDescent="0.25">
      <c r="D2409" s="30"/>
      <c r="S2409" s="30"/>
      <c r="V2409" s="118"/>
    </row>
    <row r="2410" spans="4:22" ht="17.25" customHeight="1" x14ac:dyDescent="0.25">
      <c r="D2410" s="30"/>
      <c r="S2410" s="30"/>
      <c r="V2410" s="118"/>
    </row>
    <row r="2411" spans="4:22" ht="17.25" customHeight="1" x14ac:dyDescent="0.25">
      <c r="D2411" s="30"/>
      <c r="S2411" s="30"/>
      <c r="V2411" s="118"/>
    </row>
    <row r="2412" spans="4:22" ht="17.25" customHeight="1" x14ac:dyDescent="0.25">
      <c r="D2412" s="30"/>
      <c r="S2412" s="30"/>
      <c r="V2412" s="118"/>
    </row>
    <row r="2413" spans="4:22" ht="17.25" customHeight="1" x14ac:dyDescent="0.25">
      <c r="D2413" s="30"/>
      <c r="S2413" s="30"/>
      <c r="V2413" s="118"/>
    </row>
    <row r="2414" spans="4:22" ht="17.25" customHeight="1" x14ac:dyDescent="0.25">
      <c r="D2414" s="30"/>
      <c r="S2414" s="30"/>
      <c r="V2414" s="118"/>
    </row>
    <row r="2415" spans="4:22" ht="17.25" customHeight="1" x14ac:dyDescent="0.25">
      <c r="D2415" s="30"/>
      <c r="S2415" s="30"/>
      <c r="V2415" s="118"/>
    </row>
    <row r="2416" spans="4:22" ht="17.25" customHeight="1" x14ac:dyDescent="0.25">
      <c r="D2416" s="30"/>
      <c r="S2416" s="30"/>
      <c r="V2416" s="118"/>
    </row>
    <row r="2417" spans="4:22" ht="17.25" customHeight="1" x14ac:dyDescent="0.25">
      <c r="D2417" s="30"/>
      <c r="S2417" s="30"/>
      <c r="V2417" s="118"/>
    </row>
    <row r="2418" spans="4:22" ht="17.25" customHeight="1" x14ac:dyDescent="0.25">
      <c r="D2418" s="30"/>
      <c r="S2418" s="30"/>
      <c r="V2418" s="118"/>
    </row>
    <row r="2419" spans="4:22" ht="17.25" customHeight="1" x14ac:dyDescent="0.25">
      <c r="D2419" s="30"/>
      <c r="S2419" s="30"/>
      <c r="V2419" s="118"/>
    </row>
    <row r="2420" spans="4:22" ht="17.25" customHeight="1" x14ac:dyDescent="0.25">
      <c r="D2420" s="30"/>
      <c r="S2420" s="30"/>
      <c r="V2420" s="118"/>
    </row>
    <row r="2421" spans="4:22" ht="17.25" customHeight="1" x14ac:dyDescent="0.25">
      <c r="D2421" s="30"/>
      <c r="S2421" s="30"/>
      <c r="V2421" s="118"/>
    </row>
    <row r="2422" spans="4:22" ht="17.25" customHeight="1" x14ac:dyDescent="0.25">
      <c r="D2422" s="30"/>
      <c r="S2422" s="30"/>
      <c r="V2422" s="118"/>
    </row>
    <row r="2423" spans="4:22" ht="17.25" customHeight="1" x14ac:dyDescent="0.25">
      <c r="D2423" s="30"/>
      <c r="S2423" s="30"/>
      <c r="V2423" s="118"/>
    </row>
    <row r="2424" spans="4:22" ht="17.25" customHeight="1" x14ac:dyDescent="0.25">
      <c r="D2424" s="30"/>
      <c r="S2424" s="30"/>
      <c r="V2424" s="118"/>
    </row>
    <row r="2425" spans="4:22" ht="17.25" customHeight="1" x14ac:dyDescent="0.25">
      <c r="D2425" s="30"/>
      <c r="S2425" s="30"/>
      <c r="V2425" s="118"/>
    </row>
    <row r="2426" spans="4:22" ht="17.25" customHeight="1" x14ac:dyDescent="0.25">
      <c r="D2426" s="30"/>
      <c r="S2426" s="30"/>
      <c r="V2426" s="118"/>
    </row>
    <row r="2427" spans="4:22" ht="17.25" customHeight="1" x14ac:dyDescent="0.25">
      <c r="D2427" s="30"/>
      <c r="S2427" s="30"/>
      <c r="V2427" s="118"/>
    </row>
    <row r="2428" spans="4:22" ht="17.25" customHeight="1" x14ac:dyDescent="0.25">
      <c r="D2428" s="30"/>
      <c r="S2428" s="30"/>
      <c r="V2428" s="118"/>
    </row>
    <row r="2429" spans="4:22" ht="17.25" customHeight="1" x14ac:dyDescent="0.25">
      <c r="D2429" s="30"/>
      <c r="S2429" s="30"/>
      <c r="V2429" s="118"/>
    </row>
    <row r="2430" spans="4:22" ht="17.25" customHeight="1" x14ac:dyDescent="0.25">
      <c r="D2430" s="30"/>
      <c r="S2430" s="30"/>
      <c r="V2430" s="118"/>
    </row>
    <row r="2431" spans="4:22" ht="17.25" customHeight="1" x14ac:dyDescent="0.25">
      <c r="D2431" s="30"/>
      <c r="S2431" s="30"/>
      <c r="V2431" s="118"/>
    </row>
    <row r="2432" spans="4:22" ht="17.25" customHeight="1" x14ac:dyDescent="0.25">
      <c r="D2432" s="30"/>
      <c r="S2432" s="30"/>
      <c r="V2432" s="118"/>
    </row>
    <row r="2433" spans="4:22" ht="17.25" customHeight="1" x14ac:dyDescent="0.25">
      <c r="D2433" s="30"/>
      <c r="S2433" s="30"/>
      <c r="V2433" s="118"/>
    </row>
    <row r="2434" spans="4:22" ht="17.25" customHeight="1" x14ac:dyDescent="0.25">
      <c r="D2434" s="30"/>
      <c r="S2434" s="30"/>
      <c r="V2434" s="118"/>
    </row>
    <row r="2435" spans="4:22" ht="17.25" customHeight="1" x14ac:dyDescent="0.25">
      <c r="D2435" s="30"/>
      <c r="S2435" s="30"/>
      <c r="V2435" s="118"/>
    </row>
    <row r="2436" spans="4:22" ht="17.25" customHeight="1" x14ac:dyDescent="0.25">
      <c r="D2436" s="30"/>
      <c r="S2436" s="30"/>
      <c r="V2436" s="118"/>
    </row>
    <row r="2437" spans="4:22" ht="17.25" customHeight="1" x14ac:dyDescent="0.25">
      <c r="D2437" s="30"/>
      <c r="S2437" s="30"/>
      <c r="V2437" s="118"/>
    </row>
    <row r="2438" spans="4:22" ht="17.25" customHeight="1" x14ac:dyDescent="0.25">
      <c r="D2438" s="30"/>
      <c r="S2438" s="30"/>
      <c r="V2438" s="118"/>
    </row>
    <row r="2439" spans="4:22" ht="17.25" customHeight="1" x14ac:dyDescent="0.25">
      <c r="D2439" s="30"/>
      <c r="S2439" s="30"/>
      <c r="V2439" s="118"/>
    </row>
    <row r="2440" spans="4:22" ht="17.25" customHeight="1" x14ac:dyDescent="0.25">
      <c r="D2440" s="30"/>
      <c r="S2440" s="30"/>
      <c r="V2440" s="118"/>
    </row>
    <row r="2441" spans="4:22" ht="17.25" customHeight="1" x14ac:dyDescent="0.25">
      <c r="D2441" s="30"/>
      <c r="S2441" s="30"/>
      <c r="V2441" s="118"/>
    </row>
    <row r="2442" spans="4:22" ht="17.25" customHeight="1" x14ac:dyDescent="0.25">
      <c r="D2442" s="30"/>
      <c r="S2442" s="30"/>
      <c r="V2442" s="118"/>
    </row>
    <row r="2443" spans="4:22" ht="17.25" customHeight="1" x14ac:dyDescent="0.25">
      <c r="D2443" s="30"/>
      <c r="S2443" s="30"/>
      <c r="V2443" s="118"/>
    </row>
    <row r="2444" spans="4:22" ht="17.25" customHeight="1" x14ac:dyDescent="0.25">
      <c r="D2444" s="30"/>
      <c r="S2444" s="30"/>
      <c r="V2444" s="118"/>
    </row>
    <row r="2445" spans="4:22" ht="17.25" customHeight="1" x14ac:dyDescent="0.25">
      <c r="D2445" s="30"/>
      <c r="S2445" s="30"/>
      <c r="V2445" s="118"/>
    </row>
    <row r="2446" spans="4:22" ht="17.25" customHeight="1" x14ac:dyDescent="0.25">
      <c r="D2446" s="30"/>
      <c r="S2446" s="30"/>
      <c r="V2446" s="118"/>
    </row>
    <row r="2447" spans="4:22" ht="17.25" customHeight="1" x14ac:dyDescent="0.25">
      <c r="D2447" s="30"/>
      <c r="S2447" s="30"/>
      <c r="V2447" s="118"/>
    </row>
    <row r="2448" spans="4:22" ht="17.25" customHeight="1" x14ac:dyDescent="0.25">
      <c r="D2448" s="30"/>
      <c r="S2448" s="30"/>
      <c r="V2448" s="118"/>
    </row>
    <row r="2449" spans="4:22" ht="17.25" customHeight="1" x14ac:dyDescent="0.25">
      <c r="D2449" s="30"/>
      <c r="S2449" s="30"/>
      <c r="V2449" s="118"/>
    </row>
    <row r="2450" spans="4:22" ht="17.25" customHeight="1" x14ac:dyDescent="0.25">
      <c r="D2450" s="30"/>
      <c r="S2450" s="30"/>
      <c r="V2450" s="118"/>
    </row>
    <row r="2451" spans="4:22" ht="17.25" customHeight="1" x14ac:dyDescent="0.25">
      <c r="D2451" s="30"/>
      <c r="S2451" s="30"/>
      <c r="V2451" s="118"/>
    </row>
    <row r="2452" spans="4:22" ht="17.25" customHeight="1" x14ac:dyDescent="0.25">
      <c r="D2452" s="30"/>
      <c r="S2452" s="30"/>
      <c r="V2452" s="118"/>
    </row>
    <row r="2453" spans="4:22" ht="17.25" customHeight="1" x14ac:dyDescent="0.25">
      <c r="D2453" s="30"/>
      <c r="S2453" s="30"/>
      <c r="V2453" s="118"/>
    </row>
    <row r="2454" spans="4:22" ht="17.25" customHeight="1" x14ac:dyDescent="0.25">
      <c r="D2454" s="30"/>
      <c r="S2454" s="30"/>
      <c r="V2454" s="118"/>
    </row>
    <row r="2455" spans="4:22" ht="17.25" customHeight="1" x14ac:dyDescent="0.25">
      <c r="D2455" s="30"/>
      <c r="S2455" s="30"/>
      <c r="V2455" s="118"/>
    </row>
    <row r="2456" spans="4:22" ht="17.25" customHeight="1" x14ac:dyDescent="0.25">
      <c r="D2456" s="30"/>
      <c r="S2456" s="30"/>
      <c r="V2456" s="118"/>
    </row>
    <row r="2457" spans="4:22" ht="17.25" customHeight="1" x14ac:dyDescent="0.25">
      <c r="D2457" s="30"/>
      <c r="S2457" s="30"/>
      <c r="V2457" s="118"/>
    </row>
    <row r="2458" spans="4:22" ht="17.25" customHeight="1" x14ac:dyDescent="0.25">
      <c r="D2458" s="30"/>
      <c r="S2458" s="30"/>
      <c r="V2458" s="118"/>
    </row>
    <row r="2459" spans="4:22" ht="17.25" customHeight="1" x14ac:dyDescent="0.25">
      <c r="D2459" s="30"/>
      <c r="S2459" s="30"/>
      <c r="V2459" s="118"/>
    </row>
    <row r="2460" spans="4:22" ht="17.25" customHeight="1" x14ac:dyDescent="0.25">
      <c r="D2460" s="30"/>
      <c r="S2460" s="30"/>
      <c r="V2460" s="118"/>
    </row>
    <row r="2461" spans="4:22" ht="17.25" customHeight="1" x14ac:dyDescent="0.25">
      <c r="D2461" s="30"/>
      <c r="S2461" s="30"/>
      <c r="V2461" s="118"/>
    </row>
    <row r="2462" spans="4:22" ht="17.25" customHeight="1" x14ac:dyDescent="0.25">
      <c r="D2462" s="30"/>
      <c r="S2462" s="30"/>
      <c r="V2462" s="118"/>
    </row>
    <row r="2463" spans="4:22" ht="17.25" customHeight="1" x14ac:dyDescent="0.25">
      <c r="D2463" s="30"/>
      <c r="S2463" s="30"/>
      <c r="V2463" s="118"/>
    </row>
    <row r="2464" spans="4:22" ht="17.25" customHeight="1" x14ac:dyDescent="0.25">
      <c r="D2464" s="30"/>
      <c r="S2464" s="30"/>
      <c r="V2464" s="118"/>
    </row>
    <row r="2465" spans="4:22" ht="17.25" customHeight="1" x14ac:dyDescent="0.25">
      <c r="D2465" s="30"/>
      <c r="S2465" s="30"/>
      <c r="V2465" s="118"/>
    </row>
    <row r="2466" spans="4:22" ht="17.25" customHeight="1" x14ac:dyDescent="0.25">
      <c r="D2466" s="30"/>
      <c r="S2466" s="30"/>
      <c r="V2466" s="118"/>
    </row>
    <row r="2467" spans="4:22" ht="17.25" customHeight="1" x14ac:dyDescent="0.25">
      <c r="D2467" s="30"/>
      <c r="S2467" s="30"/>
      <c r="V2467" s="118"/>
    </row>
    <row r="2468" spans="4:22" ht="17.25" customHeight="1" x14ac:dyDescent="0.25">
      <c r="D2468" s="30"/>
      <c r="S2468" s="30"/>
      <c r="V2468" s="118"/>
    </row>
    <row r="2469" spans="4:22" ht="17.25" customHeight="1" x14ac:dyDescent="0.25">
      <c r="D2469" s="30"/>
      <c r="S2469" s="30"/>
      <c r="V2469" s="118"/>
    </row>
    <row r="2470" spans="4:22" ht="17.25" customHeight="1" x14ac:dyDescent="0.25">
      <c r="D2470" s="30"/>
      <c r="S2470" s="30"/>
      <c r="V2470" s="118"/>
    </row>
    <row r="2471" spans="4:22" ht="17.25" customHeight="1" x14ac:dyDescent="0.25">
      <c r="D2471" s="30"/>
      <c r="S2471" s="30"/>
      <c r="V2471" s="118"/>
    </row>
    <row r="2472" spans="4:22" ht="17.25" customHeight="1" x14ac:dyDescent="0.25">
      <c r="D2472" s="30"/>
      <c r="S2472" s="30"/>
      <c r="V2472" s="118"/>
    </row>
    <row r="2473" spans="4:22" ht="17.25" customHeight="1" x14ac:dyDescent="0.25">
      <c r="D2473" s="30"/>
      <c r="S2473" s="30"/>
      <c r="V2473" s="118"/>
    </row>
    <row r="2474" spans="4:22" ht="17.25" customHeight="1" x14ac:dyDescent="0.25">
      <c r="D2474" s="30"/>
      <c r="S2474" s="30"/>
      <c r="V2474" s="118"/>
    </row>
    <row r="2475" spans="4:22" ht="17.25" customHeight="1" x14ac:dyDescent="0.25">
      <c r="D2475" s="30"/>
      <c r="S2475" s="30"/>
      <c r="V2475" s="118"/>
    </row>
    <row r="2476" spans="4:22" ht="17.25" customHeight="1" x14ac:dyDescent="0.25">
      <c r="D2476" s="30"/>
      <c r="S2476" s="30"/>
      <c r="V2476" s="118"/>
    </row>
    <row r="2477" spans="4:22" ht="17.25" customHeight="1" x14ac:dyDescent="0.25">
      <c r="D2477" s="30"/>
      <c r="S2477" s="30"/>
      <c r="V2477" s="118"/>
    </row>
    <row r="2478" spans="4:22" ht="17.25" customHeight="1" x14ac:dyDescent="0.25">
      <c r="D2478" s="30"/>
      <c r="S2478" s="30"/>
      <c r="V2478" s="118"/>
    </row>
    <row r="2479" spans="4:22" ht="17.25" customHeight="1" x14ac:dyDescent="0.25">
      <c r="D2479" s="30"/>
      <c r="S2479" s="30"/>
      <c r="V2479" s="118"/>
    </row>
    <row r="2480" spans="4:22" ht="17.25" customHeight="1" x14ac:dyDescent="0.25">
      <c r="D2480" s="30"/>
      <c r="S2480" s="30"/>
      <c r="V2480" s="118"/>
    </row>
    <row r="2481" spans="4:22" ht="17.25" customHeight="1" x14ac:dyDescent="0.25">
      <c r="D2481" s="30"/>
      <c r="S2481" s="30"/>
      <c r="V2481" s="118"/>
    </row>
    <row r="2482" spans="4:22" ht="17.25" customHeight="1" x14ac:dyDescent="0.25">
      <c r="D2482" s="30"/>
      <c r="S2482" s="30"/>
      <c r="V2482" s="118"/>
    </row>
    <row r="2483" spans="4:22" ht="17.25" customHeight="1" x14ac:dyDescent="0.25">
      <c r="D2483" s="30"/>
      <c r="S2483" s="30"/>
      <c r="V2483" s="118"/>
    </row>
    <row r="2484" spans="4:22" ht="17.25" customHeight="1" x14ac:dyDescent="0.25">
      <c r="D2484" s="30"/>
      <c r="S2484" s="30"/>
      <c r="V2484" s="118"/>
    </row>
    <row r="2485" spans="4:22" ht="17.25" customHeight="1" x14ac:dyDescent="0.25">
      <c r="D2485" s="30"/>
      <c r="S2485" s="30"/>
      <c r="V2485" s="118"/>
    </row>
    <row r="2486" spans="4:22" ht="17.25" customHeight="1" x14ac:dyDescent="0.25">
      <c r="D2486" s="30"/>
      <c r="S2486" s="30"/>
      <c r="V2486" s="118"/>
    </row>
    <row r="2487" spans="4:22" ht="17.25" customHeight="1" x14ac:dyDescent="0.25">
      <c r="D2487" s="30"/>
      <c r="S2487" s="30"/>
      <c r="V2487" s="118"/>
    </row>
    <row r="2488" spans="4:22" ht="17.25" customHeight="1" x14ac:dyDescent="0.25">
      <c r="D2488" s="30"/>
      <c r="S2488" s="30"/>
      <c r="V2488" s="118"/>
    </row>
    <row r="2489" spans="4:22" ht="17.25" customHeight="1" x14ac:dyDescent="0.25">
      <c r="D2489" s="30"/>
      <c r="S2489" s="30"/>
      <c r="V2489" s="118"/>
    </row>
    <row r="2490" spans="4:22" ht="17.25" customHeight="1" x14ac:dyDescent="0.25">
      <c r="D2490" s="30"/>
      <c r="S2490" s="30"/>
      <c r="V2490" s="118"/>
    </row>
    <row r="2491" spans="4:22" ht="17.25" customHeight="1" x14ac:dyDescent="0.25">
      <c r="D2491" s="30"/>
      <c r="S2491" s="30"/>
      <c r="V2491" s="118"/>
    </row>
    <row r="2492" spans="4:22" ht="17.25" customHeight="1" x14ac:dyDescent="0.25">
      <c r="D2492" s="30"/>
      <c r="S2492" s="30"/>
      <c r="V2492" s="118"/>
    </row>
    <row r="2493" spans="4:22" ht="17.25" customHeight="1" x14ac:dyDescent="0.25">
      <c r="D2493" s="30"/>
      <c r="S2493" s="30"/>
      <c r="V2493" s="118"/>
    </row>
    <row r="2494" spans="4:22" ht="17.25" customHeight="1" x14ac:dyDescent="0.25">
      <c r="D2494" s="30"/>
      <c r="S2494" s="30"/>
      <c r="V2494" s="118"/>
    </row>
    <row r="2495" spans="4:22" ht="17.25" customHeight="1" x14ac:dyDescent="0.25">
      <c r="D2495" s="30"/>
      <c r="S2495" s="30"/>
      <c r="V2495" s="118"/>
    </row>
    <row r="2496" spans="4:22" ht="17.25" customHeight="1" x14ac:dyDescent="0.25">
      <c r="D2496" s="30"/>
      <c r="S2496" s="30"/>
      <c r="V2496" s="118"/>
    </row>
    <row r="2497" spans="4:22" ht="17.25" customHeight="1" x14ac:dyDescent="0.25">
      <c r="D2497" s="30"/>
      <c r="S2497" s="30"/>
      <c r="V2497" s="118"/>
    </row>
    <row r="2498" spans="4:22" ht="17.25" customHeight="1" x14ac:dyDescent="0.25">
      <c r="D2498" s="30"/>
      <c r="S2498" s="30"/>
      <c r="V2498" s="118"/>
    </row>
    <row r="2499" spans="4:22" ht="17.25" customHeight="1" x14ac:dyDescent="0.25">
      <c r="D2499" s="30"/>
      <c r="S2499" s="30"/>
      <c r="V2499" s="118"/>
    </row>
    <row r="2500" spans="4:22" ht="17.25" customHeight="1" x14ac:dyDescent="0.25">
      <c r="D2500" s="30"/>
      <c r="S2500" s="30"/>
      <c r="V2500" s="118"/>
    </row>
    <row r="2501" spans="4:22" ht="17.25" customHeight="1" x14ac:dyDescent="0.25">
      <c r="D2501" s="30"/>
      <c r="S2501" s="30"/>
      <c r="V2501" s="118"/>
    </row>
    <row r="2502" spans="4:22" ht="17.25" customHeight="1" x14ac:dyDescent="0.25">
      <c r="D2502" s="30"/>
      <c r="S2502" s="30"/>
      <c r="V2502" s="118"/>
    </row>
    <row r="2503" spans="4:22" ht="17.25" customHeight="1" x14ac:dyDescent="0.25">
      <c r="D2503" s="30"/>
      <c r="S2503" s="30"/>
      <c r="V2503" s="118"/>
    </row>
    <row r="2504" spans="4:22" ht="17.25" customHeight="1" x14ac:dyDescent="0.25">
      <c r="D2504" s="30"/>
      <c r="S2504" s="30"/>
      <c r="V2504" s="118"/>
    </row>
    <row r="2505" spans="4:22" ht="17.25" customHeight="1" x14ac:dyDescent="0.25">
      <c r="D2505" s="30"/>
      <c r="S2505" s="30"/>
      <c r="V2505" s="118"/>
    </row>
    <row r="2506" spans="4:22" ht="17.25" customHeight="1" x14ac:dyDescent="0.25">
      <c r="D2506" s="30"/>
      <c r="S2506" s="30"/>
      <c r="V2506" s="118"/>
    </row>
    <row r="2507" spans="4:22" ht="17.25" customHeight="1" x14ac:dyDescent="0.25">
      <c r="D2507" s="30"/>
      <c r="S2507" s="30"/>
      <c r="V2507" s="118"/>
    </row>
    <row r="2508" spans="4:22" ht="17.25" customHeight="1" x14ac:dyDescent="0.25">
      <c r="D2508" s="30"/>
      <c r="S2508" s="30"/>
      <c r="V2508" s="118"/>
    </row>
    <row r="2509" spans="4:22" ht="17.25" customHeight="1" x14ac:dyDescent="0.25">
      <c r="D2509" s="30"/>
      <c r="S2509" s="30"/>
      <c r="V2509" s="118"/>
    </row>
    <row r="2510" spans="4:22" ht="17.25" customHeight="1" x14ac:dyDescent="0.25">
      <c r="D2510" s="30"/>
      <c r="S2510" s="30"/>
      <c r="V2510" s="118"/>
    </row>
    <row r="2511" spans="4:22" ht="17.25" customHeight="1" x14ac:dyDescent="0.25">
      <c r="D2511" s="30"/>
      <c r="S2511" s="30"/>
      <c r="V2511" s="118"/>
    </row>
    <row r="2512" spans="4:22" ht="17.25" customHeight="1" x14ac:dyDescent="0.25">
      <c r="D2512" s="30"/>
      <c r="S2512" s="30"/>
      <c r="V2512" s="118"/>
    </row>
    <row r="2513" spans="4:22" ht="17.25" customHeight="1" x14ac:dyDescent="0.25">
      <c r="D2513" s="30"/>
      <c r="S2513" s="30"/>
      <c r="V2513" s="118"/>
    </row>
    <row r="2514" spans="4:22" ht="17.25" customHeight="1" x14ac:dyDescent="0.25">
      <c r="D2514" s="30"/>
      <c r="S2514" s="30"/>
      <c r="V2514" s="118"/>
    </row>
    <row r="2515" spans="4:22" ht="17.25" customHeight="1" x14ac:dyDescent="0.25">
      <c r="D2515" s="30"/>
      <c r="S2515" s="30"/>
      <c r="V2515" s="118"/>
    </row>
    <row r="2516" spans="4:22" ht="17.25" customHeight="1" x14ac:dyDescent="0.25">
      <c r="D2516" s="30"/>
      <c r="S2516" s="30"/>
      <c r="V2516" s="118"/>
    </row>
    <row r="2517" spans="4:22" ht="17.25" customHeight="1" x14ac:dyDescent="0.25">
      <c r="D2517" s="30"/>
      <c r="S2517" s="30"/>
      <c r="V2517" s="118"/>
    </row>
    <row r="2518" spans="4:22" ht="17.25" customHeight="1" x14ac:dyDescent="0.25">
      <c r="D2518" s="30"/>
      <c r="S2518" s="30"/>
      <c r="V2518" s="118"/>
    </row>
    <row r="2519" spans="4:22" ht="17.25" customHeight="1" x14ac:dyDescent="0.25">
      <c r="D2519" s="30"/>
      <c r="S2519" s="30"/>
      <c r="V2519" s="118"/>
    </row>
    <row r="2520" spans="4:22" ht="17.25" customHeight="1" x14ac:dyDescent="0.25">
      <c r="D2520" s="30"/>
      <c r="S2520" s="30"/>
      <c r="V2520" s="118"/>
    </row>
    <row r="2521" spans="4:22" ht="17.25" customHeight="1" x14ac:dyDescent="0.25">
      <c r="D2521" s="30"/>
      <c r="S2521" s="30"/>
      <c r="V2521" s="118"/>
    </row>
    <row r="2522" spans="4:22" ht="17.25" customHeight="1" x14ac:dyDescent="0.25">
      <c r="D2522" s="30"/>
      <c r="S2522" s="30"/>
      <c r="V2522" s="118"/>
    </row>
    <row r="2523" spans="4:22" ht="17.25" customHeight="1" x14ac:dyDescent="0.25">
      <c r="D2523" s="30"/>
      <c r="S2523" s="30"/>
      <c r="V2523" s="118"/>
    </row>
    <row r="2524" spans="4:22" ht="17.25" customHeight="1" x14ac:dyDescent="0.25">
      <c r="D2524" s="30"/>
      <c r="S2524" s="30"/>
      <c r="V2524" s="118"/>
    </row>
    <row r="2525" spans="4:22" ht="17.25" customHeight="1" x14ac:dyDescent="0.25">
      <c r="D2525" s="30"/>
      <c r="S2525" s="30"/>
      <c r="V2525" s="118"/>
    </row>
    <row r="2526" spans="4:22" ht="17.25" customHeight="1" x14ac:dyDescent="0.25">
      <c r="D2526" s="30"/>
      <c r="S2526" s="30"/>
      <c r="V2526" s="118"/>
    </row>
    <row r="2527" spans="4:22" ht="17.25" customHeight="1" x14ac:dyDescent="0.25">
      <c r="D2527" s="30"/>
      <c r="S2527" s="30"/>
      <c r="V2527" s="118"/>
    </row>
    <row r="2528" spans="4:22" ht="17.25" customHeight="1" x14ac:dyDescent="0.25">
      <c r="D2528" s="30"/>
      <c r="S2528" s="30"/>
      <c r="V2528" s="118"/>
    </row>
    <row r="2529" spans="4:22" ht="17.25" customHeight="1" x14ac:dyDescent="0.25">
      <c r="D2529" s="30"/>
      <c r="S2529" s="30"/>
      <c r="V2529" s="118"/>
    </row>
    <row r="2530" spans="4:22" ht="17.25" customHeight="1" x14ac:dyDescent="0.25">
      <c r="D2530" s="30"/>
      <c r="S2530" s="30"/>
      <c r="V2530" s="118"/>
    </row>
    <row r="2531" spans="4:22" ht="17.25" customHeight="1" x14ac:dyDescent="0.25">
      <c r="D2531" s="30"/>
      <c r="S2531" s="30"/>
      <c r="V2531" s="118"/>
    </row>
    <row r="2532" spans="4:22" ht="17.25" customHeight="1" x14ac:dyDescent="0.25">
      <c r="D2532" s="30"/>
      <c r="S2532" s="30"/>
      <c r="V2532" s="118"/>
    </row>
    <row r="2533" spans="4:22" ht="17.25" customHeight="1" x14ac:dyDescent="0.25">
      <c r="D2533" s="30"/>
      <c r="S2533" s="30"/>
      <c r="V2533" s="118"/>
    </row>
    <row r="2534" spans="4:22" ht="17.25" customHeight="1" x14ac:dyDescent="0.25">
      <c r="D2534" s="30"/>
      <c r="S2534" s="30"/>
      <c r="V2534" s="118"/>
    </row>
    <row r="2535" spans="4:22" ht="17.25" customHeight="1" x14ac:dyDescent="0.25">
      <c r="D2535" s="30"/>
      <c r="S2535" s="30"/>
      <c r="V2535" s="118"/>
    </row>
    <row r="2536" spans="4:22" ht="17.25" customHeight="1" x14ac:dyDescent="0.25">
      <c r="D2536" s="30"/>
      <c r="S2536" s="30"/>
      <c r="V2536" s="118"/>
    </row>
    <row r="2537" spans="4:22" ht="17.25" customHeight="1" x14ac:dyDescent="0.25">
      <c r="D2537" s="30"/>
      <c r="S2537" s="30"/>
      <c r="V2537" s="118"/>
    </row>
    <row r="2538" spans="4:22" ht="17.25" customHeight="1" x14ac:dyDescent="0.25">
      <c r="D2538" s="30"/>
      <c r="S2538" s="30"/>
      <c r="V2538" s="118"/>
    </row>
    <row r="2539" spans="4:22" ht="17.25" customHeight="1" x14ac:dyDescent="0.25">
      <c r="D2539" s="30"/>
      <c r="S2539" s="30"/>
      <c r="V2539" s="118"/>
    </row>
    <row r="2540" spans="4:22" ht="17.25" customHeight="1" x14ac:dyDescent="0.25">
      <c r="D2540" s="30"/>
      <c r="S2540" s="30"/>
      <c r="V2540" s="118"/>
    </row>
    <row r="2541" spans="4:22" ht="17.25" customHeight="1" x14ac:dyDescent="0.25">
      <c r="D2541" s="30"/>
      <c r="S2541" s="30"/>
      <c r="V2541" s="118"/>
    </row>
    <row r="2542" spans="4:22" ht="17.25" customHeight="1" x14ac:dyDescent="0.25">
      <c r="D2542" s="30"/>
      <c r="S2542" s="30"/>
      <c r="V2542" s="118"/>
    </row>
    <row r="2543" spans="4:22" ht="17.25" customHeight="1" x14ac:dyDescent="0.25">
      <c r="D2543" s="30"/>
      <c r="S2543" s="30"/>
      <c r="V2543" s="118"/>
    </row>
    <row r="2544" spans="4:22" ht="17.25" customHeight="1" x14ac:dyDescent="0.25">
      <c r="D2544" s="30"/>
      <c r="S2544" s="30"/>
      <c r="V2544" s="118"/>
    </row>
    <row r="2545" spans="4:22" ht="17.25" customHeight="1" x14ac:dyDescent="0.25">
      <c r="D2545" s="30"/>
      <c r="S2545" s="30"/>
      <c r="V2545" s="118"/>
    </row>
    <row r="2546" spans="4:22" ht="17.25" customHeight="1" x14ac:dyDescent="0.25">
      <c r="D2546" s="30"/>
      <c r="S2546" s="30"/>
      <c r="V2546" s="118"/>
    </row>
    <row r="2547" spans="4:22" ht="17.25" customHeight="1" x14ac:dyDescent="0.25">
      <c r="D2547" s="30"/>
      <c r="S2547" s="30"/>
      <c r="V2547" s="118"/>
    </row>
    <row r="2548" spans="4:22" ht="17.25" customHeight="1" x14ac:dyDescent="0.25">
      <c r="D2548" s="30"/>
      <c r="S2548" s="30"/>
      <c r="V2548" s="118"/>
    </row>
    <row r="2549" spans="4:22" ht="17.25" customHeight="1" x14ac:dyDescent="0.25">
      <c r="D2549" s="30"/>
      <c r="S2549" s="30"/>
      <c r="V2549" s="118"/>
    </row>
    <row r="2550" spans="4:22" ht="17.25" customHeight="1" x14ac:dyDescent="0.25">
      <c r="D2550" s="30"/>
      <c r="S2550" s="30"/>
      <c r="V2550" s="118"/>
    </row>
    <row r="2551" spans="4:22" ht="17.25" customHeight="1" x14ac:dyDescent="0.25">
      <c r="D2551" s="30"/>
      <c r="S2551" s="30"/>
      <c r="V2551" s="118"/>
    </row>
    <row r="2552" spans="4:22" ht="17.25" customHeight="1" x14ac:dyDescent="0.25">
      <c r="D2552" s="30"/>
      <c r="S2552" s="30"/>
      <c r="V2552" s="118"/>
    </row>
    <row r="2553" spans="4:22" ht="17.25" customHeight="1" x14ac:dyDescent="0.25">
      <c r="D2553" s="30"/>
      <c r="S2553" s="30"/>
      <c r="V2553" s="118"/>
    </row>
    <row r="2554" spans="4:22" ht="17.25" customHeight="1" x14ac:dyDescent="0.25">
      <c r="D2554" s="30"/>
      <c r="S2554" s="30"/>
      <c r="V2554" s="118"/>
    </row>
    <row r="2555" spans="4:22" ht="17.25" customHeight="1" x14ac:dyDescent="0.25">
      <c r="D2555" s="30"/>
      <c r="S2555" s="30"/>
      <c r="V2555" s="118"/>
    </row>
    <row r="2556" spans="4:22" ht="17.25" customHeight="1" x14ac:dyDescent="0.25">
      <c r="D2556" s="30"/>
      <c r="S2556" s="30"/>
      <c r="V2556" s="118"/>
    </row>
    <row r="2557" spans="4:22" ht="17.25" customHeight="1" x14ac:dyDescent="0.25">
      <c r="D2557" s="30"/>
      <c r="S2557" s="30"/>
      <c r="V2557" s="118"/>
    </row>
    <row r="2558" spans="4:22" ht="17.25" customHeight="1" x14ac:dyDescent="0.25">
      <c r="D2558" s="30"/>
      <c r="S2558" s="30"/>
      <c r="V2558" s="118"/>
    </row>
    <row r="2559" spans="4:22" ht="17.25" customHeight="1" x14ac:dyDescent="0.25">
      <c r="D2559" s="30"/>
      <c r="S2559" s="30"/>
      <c r="V2559" s="118"/>
    </row>
    <row r="2560" spans="4:22" ht="17.25" customHeight="1" x14ac:dyDescent="0.25">
      <c r="D2560" s="30"/>
      <c r="S2560" s="30"/>
      <c r="V2560" s="118"/>
    </row>
    <row r="2561" spans="4:22" ht="17.25" customHeight="1" x14ac:dyDescent="0.25">
      <c r="D2561" s="30"/>
      <c r="S2561" s="30"/>
      <c r="V2561" s="118"/>
    </row>
    <row r="2562" spans="4:22" ht="17.25" customHeight="1" x14ac:dyDescent="0.25">
      <c r="D2562" s="30"/>
      <c r="S2562" s="30"/>
      <c r="V2562" s="118"/>
    </row>
    <row r="2563" spans="4:22" ht="17.25" customHeight="1" x14ac:dyDescent="0.25">
      <c r="D2563" s="30"/>
      <c r="S2563" s="30"/>
      <c r="V2563" s="118"/>
    </row>
    <row r="2564" spans="4:22" ht="17.25" customHeight="1" x14ac:dyDescent="0.25">
      <c r="D2564" s="30"/>
      <c r="S2564" s="30"/>
      <c r="V2564" s="118"/>
    </row>
    <row r="2565" spans="4:22" ht="17.25" customHeight="1" x14ac:dyDescent="0.25">
      <c r="D2565" s="30"/>
      <c r="S2565" s="30"/>
      <c r="V2565" s="118"/>
    </row>
    <row r="2566" spans="4:22" ht="17.25" customHeight="1" x14ac:dyDescent="0.25">
      <c r="D2566" s="30"/>
      <c r="S2566" s="30"/>
      <c r="V2566" s="118"/>
    </row>
    <row r="2567" spans="4:22" ht="17.25" customHeight="1" x14ac:dyDescent="0.25">
      <c r="D2567" s="30"/>
      <c r="S2567" s="30"/>
      <c r="V2567" s="118"/>
    </row>
    <row r="2568" spans="4:22" ht="17.25" customHeight="1" x14ac:dyDescent="0.25">
      <c r="D2568" s="30"/>
      <c r="S2568" s="30"/>
      <c r="V2568" s="118"/>
    </row>
    <row r="2569" spans="4:22" ht="17.25" customHeight="1" x14ac:dyDescent="0.25">
      <c r="D2569" s="30"/>
      <c r="S2569" s="30"/>
      <c r="V2569" s="118"/>
    </row>
    <row r="2570" spans="4:22" ht="17.25" customHeight="1" x14ac:dyDescent="0.25">
      <c r="D2570" s="30"/>
      <c r="S2570" s="30"/>
      <c r="V2570" s="118"/>
    </row>
    <row r="2571" spans="4:22" ht="17.25" customHeight="1" x14ac:dyDescent="0.25">
      <c r="D2571" s="30"/>
      <c r="S2571" s="30"/>
      <c r="V2571" s="118"/>
    </row>
    <row r="2572" spans="4:22" ht="17.25" customHeight="1" x14ac:dyDescent="0.25">
      <c r="D2572" s="30"/>
      <c r="S2572" s="30"/>
      <c r="V2572" s="118"/>
    </row>
    <row r="2573" spans="4:22" ht="17.25" customHeight="1" x14ac:dyDescent="0.25">
      <c r="D2573" s="30"/>
      <c r="S2573" s="30"/>
      <c r="V2573" s="118"/>
    </row>
    <row r="2574" spans="4:22" ht="17.25" customHeight="1" x14ac:dyDescent="0.25">
      <c r="D2574" s="30"/>
      <c r="S2574" s="30"/>
      <c r="V2574" s="118"/>
    </row>
    <row r="2575" spans="4:22" ht="17.25" customHeight="1" x14ac:dyDescent="0.25">
      <c r="D2575" s="30"/>
      <c r="S2575" s="30"/>
      <c r="V2575" s="118"/>
    </row>
    <row r="2576" spans="4:22" ht="17.25" customHeight="1" x14ac:dyDescent="0.25">
      <c r="D2576" s="30"/>
      <c r="S2576" s="30"/>
      <c r="V2576" s="118"/>
    </row>
    <row r="2577" spans="4:22" ht="17.25" customHeight="1" x14ac:dyDescent="0.25">
      <c r="D2577" s="30"/>
      <c r="S2577" s="30"/>
      <c r="V2577" s="118"/>
    </row>
    <row r="2578" spans="4:22" ht="17.25" customHeight="1" x14ac:dyDescent="0.25">
      <c r="D2578" s="30"/>
      <c r="S2578" s="30"/>
      <c r="V2578" s="118"/>
    </row>
    <row r="2579" spans="4:22" ht="17.25" customHeight="1" x14ac:dyDescent="0.25">
      <c r="D2579" s="30"/>
      <c r="S2579" s="30"/>
      <c r="V2579" s="118"/>
    </row>
    <row r="2580" spans="4:22" ht="17.25" customHeight="1" x14ac:dyDescent="0.25">
      <c r="D2580" s="30"/>
      <c r="S2580" s="30"/>
      <c r="V2580" s="118"/>
    </row>
    <row r="2581" spans="4:22" ht="17.25" customHeight="1" x14ac:dyDescent="0.25">
      <c r="D2581" s="30"/>
      <c r="S2581" s="30"/>
      <c r="V2581" s="118"/>
    </row>
    <row r="2582" spans="4:22" ht="17.25" customHeight="1" x14ac:dyDescent="0.25">
      <c r="D2582" s="30"/>
      <c r="S2582" s="30"/>
      <c r="V2582" s="118"/>
    </row>
    <row r="2583" spans="4:22" ht="17.25" customHeight="1" x14ac:dyDescent="0.25">
      <c r="D2583" s="30"/>
      <c r="S2583" s="30"/>
      <c r="V2583" s="118"/>
    </row>
    <row r="2584" spans="4:22" ht="17.25" customHeight="1" x14ac:dyDescent="0.25">
      <c r="D2584" s="30"/>
      <c r="S2584" s="30"/>
      <c r="V2584" s="118"/>
    </row>
    <row r="2585" spans="4:22" ht="17.25" customHeight="1" x14ac:dyDescent="0.25">
      <c r="D2585" s="30"/>
      <c r="S2585" s="30"/>
      <c r="V2585" s="118"/>
    </row>
    <row r="2586" spans="4:22" ht="17.25" customHeight="1" x14ac:dyDescent="0.25">
      <c r="D2586" s="30"/>
      <c r="S2586" s="30"/>
      <c r="V2586" s="118"/>
    </row>
    <row r="2587" spans="4:22" ht="17.25" customHeight="1" x14ac:dyDescent="0.25">
      <c r="D2587" s="30"/>
      <c r="S2587" s="30"/>
      <c r="V2587" s="118"/>
    </row>
    <row r="2588" spans="4:22" ht="17.25" customHeight="1" x14ac:dyDescent="0.25">
      <c r="D2588" s="30"/>
      <c r="S2588" s="30"/>
      <c r="V2588" s="118"/>
    </row>
    <row r="2589" spans="4:22" ht="17.25" customHeight="1" x14ac:dyDescent="0.25">
      <c r="D2589" s="30"/>
      <c r="S2589" s="30"/>
      <c r="V2589" s="118"/>
    </row>
    <row r="2590" spans="4:22" ht="17.25" customHeight="1" x14ac:dyDescent="0.25">
      <c r="D2590" s="30"/>
      <c r="S2590" s="30"/>
      <c r="V2590" s="118"/>
    </row>
    <row r="2591" spans="4:22" ht="17.25" customHeight="1" x14ac:dyDescent="0.25">
      <c r="D2591" s="30"/>
      <c r="S2591" s="30"/>
      <c r="V2591" s="118"/>
    </row>
    <row r="2592" spans="4:22" ht="17.25" customHeight="1" x14ac:dyDescent="0.25">
      <c r="D2592" s="30"/>
      <c r="S2592" s="30"/>
      <c r="V2592" s="118"/>
    </row>
    <row r="2593" spans="4:22" ht="17.25" customHeight="1" x14ac:dyDescent="0.25">
      <c r="D2593" s="30"/>
      <c r="S2593" s="30"/>
      <c r="V2593" s="118"/>
    </row>
    <row r="2594" spans="4:22" ht="17.25" customHeight="1" x14ac:dyDescent="0.25">
      <c r="D2594" s="30"/>
      <c r="S2594" s="30"/>
      <c r="V2594" s="118"/>
    </row>
    <row r="2595" spans="4:22" ht="17.25" customHeight="1" x14ac:dyDescent="0.25">
      <c r="D2595" s="30"/>
      <c r="S2595" s="30"/>
      <c r="V2595" s="118"/>
    </row>
    <row r="2596" spans="4:22" ht="17.25" customHeight="1" x14ac:dyDescent="0.25">
      <c r="D2596" s="30"/>
      <c r="S2596" s="30"/>
      <c r="V2596" s="118"/>
    </row>
    <row r="2597" spans="4:22" ht="17.25" customHeight="1" x14ac:dyDescent="0.25">
      <c r="D2597" s="30"/>
      <c r="S2597" s="30"/>
      <c r="V2597" s="118"/>
    </row>
    <row r="2598" spans="4:22" ht="17.25" customHeight="1" x14ac:dyDescent="0.25">
      <c r="D2598" s="30"/>
      <c r="S2598" s="30"/>
      <c r="V2598" s="118"/>
    </row>
    <row r="2599" spans="4:22" ht="17.25" customHeight="1" x14ac:dyDescent="0.25">
      <c r="D2599" s="30"/>
      <c r="S2599" s="30"/>
      <c r="V2599" s="118"/>
    </row>
    <row r="2600" spans="4:22" ht="17.25" customHeight="1" x14ac:dyDescent="0.25">
      <c r="D2600" s="30"/>
      <c r="S2600" s="30"/>
      <c r="V2600" s="118"/>
    </row>
    <row r="2601" spans="4:22" ht="17.25" customHeight="1" x14ac:dyDescent="0.25">
      <c r="D2601" s="30"/>
      <c r="S2601" s="30"/>
      <c r="V2601" s="118"/>
    </row>
    <row r="2602" spans="4:22" ht="17.25" customHeight="1" x14ac:dyDescent="0.25">
      <c r="D2602" s="30"/>
      <c r="S2602" s="30"/>
      <c r="V2602" s="118"/>
    </row>
    <row r="2603" spans="4:22" ht="17.25" customHeight="1" x14ac:dyDescent="0.25">
      <c r="D2603" s="30"/>
      <c r="S2603" s="30"/>
      <c r="V2603" s="118"/>
    </row>
    <row r="2604" spans="4:22" ht="17.25" customHeight="1" x14ac:dyDescent="0.25">
      <c r="D2604" s="30"/>
      <c r="S2604" s="30"/>
      <c r="V2604" s="118"/>
    </row>
    <row r="2605" spans="4:22" ht="17.25" customHeight="1" x14ac:dyDescent="0.25">
      <c r="D2605" s="30"/>
      <c r="S2605" s="30"/>
      <c r="V2605" s="118"/>
    </row>
    <row r="2606" spans="4:22" ht="17.25" customHeight="1" x14ac:dyDescent="0.25">
      <c r="D2606" s="30"/>
      <c r="S2606" s="30"/>
      <c r="V2606" s="118"/>
    </row>
    <row r="2607" spans="4:22" ht="17.25" customHeight="1" x14ac:dyDescent="0.25">
      <c r="D2607" s="30"/>
      <c r="S2607" s="30"/>
      <c r="V2607" s="118"/>
    </row>
    <row r="2608" spans="4:22" ht="17.25" customHeight="1" x14ac:dyDescent="0.25">
      <c r="D2608" s="30"/>
      <c r="S2608" s="30"/>
      <c r="V2608" s="118"/>
    </row>
    <row r="2609" spans="4:22" ht="17.25" customHeight="1" x14ac:dyDescent="0.25">
      <c r="D2609" s="30"/>
      <c r="S2609" s="30"/>
      <c r="V2609" s="118"/>
    </row>
    <row r="2610" spans="4:22" ht="17.25" customHeight="1" x14ac:dyDescent="0.25">
      <c r="D2610" s="30"/>
      <c r="S2610" s="30"/>
      <c r="V2610" s="118"/>
    </row>
    <row r="2611" spans="4:22" ht="17.25" customHeight="1" x14ac:dyDescent="0.25">
      <c r="D2611" s="30"/>
      <c r="S2611" s="30"/>
      <c r="V2611" s="118"/>
    </row>
    <row r="2612" spans="4:22" ht="17.25" customHeight="1" x14ac:dyDescent="0.25">
      <c r="D2612" s="30"/>
      <c r="S2612" s="30"/>
      <c r="V2612" s="118"/>
    </row>
    <row r="2613" spans="4:22" ht="17.25" customHeight="1" x14ac:dyDescent="0.25">
      <c r="D2613" s="30"/>
      <c r="S2613" s="30"/>
      <c r="V2613" s="118"/>
    </row>
    <row r="2614" spans="4:22" ht="17.25" customHeight="1" x14ac:dyDescent="0.25">
      <c r="D2614" s="30"/>
      <c r="S2614" s="30"/>
      <c r="V2614" s="118"/>
    </row>
    <row r="2615" spans="4:22" ht="17.25" customHeight="1" x14ac:dyDescent="0.25">
      <c r="D2615" s="30"/>
      <c r="S2615" s="30"/>
      <c r="V2615" s="118"/>
    </row>
    <row r="2616" spans="4:22" ht="17.25" customHeight="1" x14ac:dyDescent="0.25">
      <c r="D2616" s="30"/>
      <c r="S2616" s="30"/>
      <c r="V2616" s="118"/>
    </row>
    <row r="2617" spans="4:22" ht="17.25" customHeight="1" x14ac:dyDescent="0.25">
      <c r="D2617" s="30"/>
      <c r="S2617" s="30"/>
      <c r="V2617" s="118"/>
    </row>
    <row r="2618" spans="4:22" ht="17.25" customHeight="1" x14ac:dyDescent="0.25">
      <c r="D2618" s="30"/>
      <c r="S2618" s="30"/>
      <c r="V2618" s="118"/>
    </row>
    <row r="2619" spans="4:22" ht="17.25" customHeight="1" x14ac:dyDescent="0.25">
      <c r="D2619" s="30"/>
      <c r="S2619" s="30"/>
      <c r="V2619" s="118"/>
    </row>
    <row r="2620" spans="4:22" ht="17.25" customHeight="1" x14ac:dyDescent="0.25">
      <c r="D2620" s="30"/>
      <c r="S2620" s="30"/>
      <c r="V2620" s="118"/>
    </row>
    <row r="2621" spans="4:22" ht="17.25" customHeight="1" x14ac:dyDescent="0.25">
      <c r="D2621" s="30"/>
      <c r="S2621" s="30"/>
      <c r="V2621" s="118"/>
    </row>
    <row r="2622" spans="4:22" ht="17.25" customHeight="1" x14ac:dyDescent="0.25">
      <c r="D2622" s="30"/>
      <c r="S2622" s="30"/>
      <c r="V2622" s="118"/>
    </row>
    <row r="2623" spans="4:22" ht="17.25" customHeight="1" x14ac:dyDescent="0.25">
      <c r="D2623" s="30"/>
      <c r="S2623" s="30"/>
      <c r="V2623" s="118"/>
    </row>
    <row r="2624" spans="4:22" ht="17.25" customHeight="1" x14ac:dyDescent="0.25">
      <c r="D2624" s="30"/>
      <c r="S2624" s="30"/>
      <c r="V2624" s="118"/>
    </row>
    <row r="2625" spans="4:22" ht="17.25" customHeight="1" x14ac:dyDescent="0.25">
      <c r="D2625" s="30"/>
      <c r="S2625" s="30"/>
      <c r="V2625" s="118"/>
    </row>
    <row r="2626" spans="4:22" ht="17.25" customHeight="1" x14ac:dyDescent="0.25">
      <c r="D2626" s="30"/>
      <c r="S2626" s="30"/>
      <c r="V2626" s="118"/>
    </row>
    <row r="2627" spans="4:22" ht="17.25" customHeight="1" x14ac:dyDescent="0.25">
      <c r="D2627" s="30"/>
      <c r="S2627" s="30"/>
      <c r="V2627" s="118"/>
    </row>
    <row r="2628" spans="4:22" ht="17.25" customHeight="1" x14ac:dyDescent="0.25">
      <c r="D2628" s="30"/>
      <c r="S2628" s="30"/>
      <c r="V2628" s="118"/>
    </row>
    <row r="2629" spans="4:22" ht="17.25" customHeight="1" x14ac:dyDescent="0.25">
      <c r="D2629" s="30"/>
      <c r="S2629" s="30"/>
      <c r="V2629" s="118"/>
    </row>
    <row r="2630" spans="4:22" ht="17.25" customHeight="1" x14ac:dyDescent="0.25">
      <c r="D2630" s="30"/>
      <c r="S2630" s="30"/>
      <c r="V2630" s="118"/>
    </row>
    <row r="2631" spans="4:22" ht="17.25" customHeight="1" x14ac:dyDescent="0.25">
      <c r="D2631" s="30"/>
      <c r="S2631" s="30"/>
      <c r="V2631" s="118"/>
    </row>
    <row r="2632" spans="4:22" ht="17.25" customHeight="1" x14ac:dyDescent="0.25">
      <c r="D2632" s="30"/>
      <c r="S2632" s="30"/>
      <c r="V2632" s="118"/>
    </row>
    <row r="2633" spans="4:22" ht="17.25" customHeight="1" x14ac:dyDescent="0.25">
      <c r="D2633" s="30"/>
      <c r="S2633" s="30"/>
      <c r="V2633" s="118"/>
    </row>
    <row r="2634" spans="4:22" ht="17.25" customHeight="1" x14ac:dyDescent="0.25">
      <c r="D2634" s="30"/>
      <c r="S2634" s="30"/>
      <c r="V2634" s="118"/>
    </row>
    <row r="2635" spans="4:22" ht="17.25" customHeight="1" x14ac:dyDescent="0.25">
      <c r="D2635" s="30"/>
      <c r="S2635" s="30"/>
      <c r="V2635" s="118"/>
    </row>
    <row r="2636" spans="4:22" ht="17.25" customHeight="1" x14ac:dyDescent="0.25">
      <c r="D2636" s="30"/>
      <c r="S2636" s="30"/>
      <c r="V2636" s="118"/>
    </row>
    <row r="2637" spans="4:22" ht="17.25" customHeight="1" x14ac:dyDescent="0.25">
      <c r="D2637" s="30"/>
      <c r="S2637" s="30"/>
      <c r="V2637" s="118"/>
    </row>
    <row r="2638" spans="4:22" ht="17.25" customHeight="1" x14ac:dyDescent="0.25">
      <c r="D2638" s="30"/>
      <c r="S2638" s="30"/>
      <c r="V2638" s="118"/>
    </row>
    <row r="2639" spans="4:22" ht="17.25" customHeight="1" x14ac:dyDescent="0.25">
      <c r="D2639" s="30"/>
      <c r="S2639" s="30"/>
      <c r="V2639" s="118"/>
    </row>
    <row r="2640" spans="4:22" ht="17.25" customHeight="1" x14ac:dyDescent="0.25">
      <c r="D2640" s="30"/>
      <c r="S2640" s="30"/>
      <c r="V2640" s="118"/>
    </row>
    <row r="2641" spans="4:22" ht="17.25" customHeight="1" x14ac:dyDescent="0.25">
      <c r="D2641" s="30"/>
      <c r="S2641" s="30"/>
      <c r="V2641" s="118"/>
    </row>
    <row r="2642" spans="4:22" ht="17.25" customHeight="1" x14ac:dyDescent="0.25">
      <c r="D2642" s="30"/>
      <c r="S2642" s="30"/>
      <c r="V2642" s="118"/>
    </row>
    <row r="2643" spans="4:22" ht="17.25" customHeight="1" x14ac:dyDescent="0.25">
      <c r="D2643" s="30"/>
      <c r="S2643" s="30"/>
      <c r="V2643" s="118"/>
    </row>
    <row r="2644" spans="4:22" ht="17.25" customHeight="1" x14ac:dyDescent="0.25">
      <c r="D2644" s="30"/>
      <c r="S2644" s="30"/>
      <c r="V2644" s="118"/>
    </row>
    <row r="2645" spans="4:22" ht="17.25" customHeight="1" x14ac:dyDescent="0.25">
      <c r="D2645" s="30"/>
      <c r="S2645" s="30"/>
      <c r="V2645" s="118"/>
    </row>
    <row r="2646" spans="4:22" ht="17.25" customHeight="1" x14ac:dyDescent="0.25">
      <c r="D2646" s="30"/>
      <c r="S2646" s="30"/>
      <c r="V2646" s="118"/>
    </row>
    <row r="2647" spans="4:22" ht="17.25" customHeight="1" x14ac:dyDescent="0.25">
      <c r="D2647" s="30"/>
      <c r="S2647" s="30"/>
      <c r="V2647" s="118"/>
    </row>
    <row r="2648" spans="4:22" ht="17.25" customHeight="1" x14ac:dyDescent="0.25">
      <c r="D2648" s="30"/>
      <c r="S2648" s="30"/>
      <c r="V2648" s="118"/>
    </row>
    <row r="2649" spans="4:22" ht="17.25" customHeight="1" x14ac:dyDescent="0.25">
      <c r="D2649" s="30"/>
      <c r="S2649" s="30"/>
      <c r="V2649" s="118"/>
    </row>
    <row r="2650" spans="4:22" ht="17.25" customHeight="1" x14ac:dyDescent="0.25">
      <c r="D2650" s="30"/>
      <c r="S2650" s="30"/>
      <c r="V2650" s="118"/>
    </row>
    <row r="2651" spans="4:22" ht="17.25" customHeight="1" x14ac:dyDescent="0.25">
      <c r="D2651" s="30"/>
      <c r="S2651" s="30"/>
      <c r="V2651" s="118"/>
    </row>
    <row r="2652" spans="4:22" ht="17.25" customHeight="1" x14ac:dyDescent="0.25">
      <c r="D2652" s="30"/>
      <c r="S2652" s="30"/>
      <c r="V2652" s="118"/>
    </row>
    <row r="2653" spans="4:22" ht="17.25" customHeight="1" x14ac:dyDescent="0.25">
      <c r="D2653" s="30"/>
      <c r="S2653" s="30"/>
      <c r="V2653" s="118"/>
    </row>
    <row r="2654" spans="4:22" ht="17.25" customHeight="1" x14ac:dyDescent="0.25">
      <c r="D2654" s="30"/>
      <c r="S2654" s="30"/>
      <c r="V2654" s="118"/>
    </row>
    <row r="2655" spans="4:22" ht="17.25" customHeight="1" x14ac:dyDescent="0.25">
      <c r="D2655" s="30"/>
      <c r="S2655" s="30"/>
      <c r="V2655" s="118"/>
    </row>
    <row r="2656" spans="4:22" ht="17.25" customHeight="1" x14ac:dyDescent="0.25">
      <c r="D2656" s="30"/>
      <c r="S2656" s="30"/>
      <c r="V2656" s="118"/>
    </row>
    <row r="2657" spans="4:22" ht="17.25" customHeight="1" x14ac:dyDescent="0.25">
      <c r="D2657" s="30"/>
      <c r="S2657" s="30"/>
      <c r="V2657" s="118"/>
    </row>
    <row r="2658" spans="4:22" ht="17.25" customHeight="1" x14ac:dyDescent="0.25">
      <c r="D2658" s="30"/>
      <c r="S2658" s="30"/>
      <c r="V2658" s="118"/>
    </row>
    <row r="2659" spans="4:22" ht="17.25" customHeight="1" x14ac:dyDescent="0.25">
      <c r="D2659" s="30"/>
      <c r="S2659" s="30"/>
      <c r="V2659" s="118"/>
    </row>
    <row r="2660" spans="4:22" ht="17.25" customHeight="1" x14ac:dyDescent="0.25">
      <c r="D2660" s="30"/>
      <c r="S2660" s="30"/>
      <c r="V2660" s="118"/>
    </row>
    <row r="2661" spans="4:22" ht="17.25" customHeight="1" x14ac:dyDescent="0.25">
      <c r="D2661" s="30"/>
      <c r="S2661" s="30"/>
      <c r="V2661" s="118"/>
    </row>
    <row r="2662" spans="4:22" ht="17.25" customHeight="1" x14ac:dyDescent="0.25">
      <c r="D2662" s="30"/>
      <c r="S2662" s="30"/>
      <c r="V2662" s="118"/>
    </row>
    <row r="2663" spans="4:22" ht="17.25" customHeight="1" x14ac:dyDescent="0.25">
      <c r="D2663" s="30"/>
      <c r="S2663" s="30"/>
      <c r="V2663" s="118"/>
    </row>
    <row r="2664" spans="4:22" ht="17.25" customHeight="1" x14ac:dyDescent="0.25">
      <c r="D2664" s="30"/>
      <c r="S2664" s="30"/>
      <c r="V2664" s="118"/>
    </row>
    <row r="2665" spans="4:22" ht="17.25" customHeight="1" x14ac:dyDescent="0.25">
      <c r="D2665" s="30"/>
      <c r="S2665" s="30"/>
      <c r="V2665" s="118"/>
    </row>
    <row r="2666" spans="4:22" ht="17.25" customHeight="1" x14ac:dyDescent="0.25">
      <c r="D2666" s="30"/>
      <c r="S2666" s="30"/>
      <c r="V2666" s="118"/>
    </row>
    <row r="2667" spans="4:22" ht="17.25" customHeight="1" x14ac:dyDescent="0.25">
      <c r="D2667" s="30"/>
      <c r="S2667" s="30"/>
      <c r="V2667" s="118"/>
    </row>
    <row r="2668" spans="4:22" ht="17.25" customHeight="1" x14ac:dyDescent="0.25">
      <c r="D2668" s="30"/>
      <c r="S2668" s="30"/>
      <c r="V2668" s="118"/>
    </row>
    <row r="2669" spans="4:22" ht="17.25" customHeight="1" x14ac:dyDescent="0.25">
      <c r="D2669" s="30"/>
      <c r="S2669" s="30"/>
      <c r="V2669" s="118"/>
    </row>
    <row r="2670" spans="4:22" ht="17.25" customHeight="1" x14ac:dyDescent="0.25">
      <c r="D2670" s="30"/>
      <c r="S2670" s="30"/>
      <c r="V2670" s="118"/>
    </row>
    <row r="2671" spans="4:22" ht="17.25" customHeight="1" x14ac:dyDescent="0.25">
      <c r="D2671" s="30"/>
      <c r="S2671" s="30"/>
      <c r="V2671" s="118"/>
    </row>
    <row r="2672" spans="4:22" ht="17.25" customHeight="1" x14ac:dyDescent="0.25">
      <c r="D2672" s="30"/>
      <c r="S2672" s="30"/>
      <c r="V2672" s="118"/>
    </row>
    <row r="2673" spans="4:22" ht="17.25" customHeight="1" x14ac:dyDescent="0.25">
      <c r="D2673" s="30"/>
      <c r="S2673" s="30"/>
      <c r="V2673" s="118"/>
    </row>
    <row r="2674" spans="4:22" ht="17.25" customHeight="1" x14ac:dyDescent="0.25">
      <c r="D2674" s="30"/>
      <c r="S2674" s="30"/>
      <c r="V2674" s="118"/>
    </row>
    <row r="2675" spans="4:22" ht="17.25" customHeight="1" x14ac:dyDescent="0.25">
      <c r="D2675" s="30"/>
      <c r="S2675" s="30"/>
      <c r="V2675" s="118"/>
    </row>
    <row r="2676" spans="4:22" ht="17.25" customHeight="1" x14ac:dyDescent="0.25">
      <c r="D2676" s="30"/>
      <c r="S2676" s="30"/>
      <c r="V2676" s="118"/>
    </row>
    <row r="2677" spans="4:22" ht="17.25" customHeight="1" x14ac:dyDescent="0.25">
      <c r="D2677" s="30"/>
      <c r="S2677" s="30"/>
      <c r="V2677" s="118"/>
    </row>
    <row r="2678" spans="4:22" ht="17.25" customHeight="1" x14ac:dyDescent="0.25">
      <c r="D2678" s="30"/>
      <c r="S2678" s="30"/>
      <c r="V2678" s="118"/>
    </row>
    <row r="2679" spans="4:22" ht="17.25" customHeight="1" x14ac:dyDescent="0.25">
      <c r="D2679" s="30"/>
      <c r="S2679" s="30"/>
      <c r="V2679" s="118"/>
    </row>
    <row r="2680" spans="4:22" ht="17.25" customHeight="1" x14ac:dyDescent="0.25">
      <c r="D2680" s="30"/>
      <c r="S2680" s="30"/>
      <c r="V2680" s="118"/>
    </row>
    <row r="2681" spans="4:22" ht="17.25" customHeight="1" x14ac:dyDescent="0.25">
      <c r="D2681" s="30"/>
      <c r="S2681" s="30"/>
      <c r="V2681" s="118"/>
    </row>
    <row r="2682" spans="4:22" ht="17.25" customHeight="1" x14ac:dyDescent="0.25">
      <c r="D2682" s="30"/>
      <c r="S2682" s="30"/>
      <c r="V2682" s="118"/>
    </row>
    <row r="2683" spans="4:22" ht="17.25" customHeight="1" x14ac:dyDescent="0.25">
      <c r="D2683" s="30"/>
      <c r="S2683" s="30"/>
      <c r="V2683" s="118"/>
    </row>
    <row r="2684" spans="4:22" ht="17.25" customHeight="1" x14ac:dyDescent="0.25">
      <c r="D2684" s="30"/>
      <c r="S2684" s="30"/>
      <c r="V2684" s="118"/>
    </row>
    <row r="2685" spans="4:22" ht="17.25" customHeight="1" x14ac:dyDescent="0.25">
      <c r="D2685" s="30"/>
      <c r="S2685" s="30"/>
      <c r="V2685" s="118"/>
    </row>
    <row r="2686" spans="4:22" ht="17.25" customHeight="1" x14ac:dyDescent="0.25">
      <c r="D2686" s="30"/>
      <c r="S2686" s="30"/>
      <c r="V2686" s="118"/>
    </row>
    <row r="2687" spans="4:22" ht="17.25" customHeight="1" x14ac:dyDescent="0.25">
      <c r="D2687" s="30"/>
      <c r="S2687" s="30"/>
      <c r="V2687" s="118"/>
    </row>
    <row r="2688" spans="4:22" ht="17.25" customHeight="1" x14ac:dyDescent="0.25">
      <c r="D2688" s="30"/>
      <c r="S2688" s="30"/>
      <c r="V2688" s="118"/>
    </row>
    <row r="2689" spans="4:22" ht="17.25" customHeight="1" x14ac:dyDescent="0.25">
      <c r="D2689" s="30"/>
      <c r="S2689" s="30"/>
      <c r="V2689" s="118"/>
    </row>
    <row r="2690" spans="4:22" ht="17.25" customHeight="1" x14ac:dyDescent="0.25">
      <c r="D2690" s="30"/>
      <c r="S2690" s="30"/>
      <c r="V2690" s="118"/>
    </row>
    <row r="2691" spans="4:22" ht="17.25" customHeight="1" x14ac:dyDescent="0.25">
      <c r="D2691" s="30"/>
      <c r="S2691" s="30"/>
      <c r="V2691" s="118"/>
    </row>
    <row r="2692" spans="4:22" ht="17.25" customHeight="1" x14ac:dyDescent="0.25">
      <c r="D2692" s="30"/>
      <c r="S2692" s="30"/>
      <c r="V2692" s="118"/>
    </row>
    <row r="2693" spans="4:22" ht="17.25" customHeight="1" x14ac:dyDescent="0.25">
      <c r="D2693" s="30"/>
      <c r="S2693" s="30"/>
      <c r="V2693" s="118"/>
    </row>
    <row r="2694" spans="4:22" ht="17.25" customHeight="1" x14ac:dyDescent="0.25">
      <c r="D2694" s="30"/>
      <c r="S2694" s="30"/>
      <c r="V2694" s="118"/>
    </row>
    <row r="2695" spans="4:22" ht="17.25" customHeight="1" x14ac:dyDescent="0.25">
      <c r="D2695" s="30"/>
      <c r="S2695" s="30"/>
      <c r="V2695" s="118"/>
    </row>
    <row r="2696" spans="4:22" ht="17.25" customHeight="1" x14ac:dyDescent="0.25">
      <c r="D2696" s="30"/>
      <c r="S2696" s="30"/>
      <c r="V2696" s="118"/>
    </row>
    <row r="2697" spans="4:22" ht="17.25" customHeight="1" x14ac:dyDescent="0.25">
      <c r="D2697" s="30"/>
      <c r="S2697" s="30"/>
      <c r="V2697" s="118"/>
    </row>
    <row r="2698" spans="4:22" ht="17.25" customHeight="1" x14ac:dyDescent="0.25">
      <c r="D2698" s="30"/>
      <c r="S2698" s="30"/>
      <c r="V2698" s="118"/>
    </row>
    <row r="2699" spans="4:22" ht="17.25" customHeight="1" x14ac:dyDescent="0.25">
      <c r="D2699" s="30"/>
      <c r="S2699" s="30"/>
      <c r="V2699" s="118"/>
    </row>
    <row r="2700" spans="4:22" ht="17.25" customHeight="1" x14ac:dyDescent="0.25">
      <c r="D2700" s="30"/>
      <c r="S2700" s="30"/>
      <c r="V2700" s="118"/>
    </row>
    <row r="2701" spans="4:22" ht="17.25" customHeight="1" x14ac:dyDescent="0.25">
      <c r="D2701" s="30"/>
      <c r="S2701" s="30"/>
      <c r="V2701" s="118"/>
    </row>
    <row r="2702" spans="4:22" ht="17.25" customHeight="1" x14ac:dyDescent="0.25">
      <c r="D2702" s="30"/>
      <c r="S2702" s="30"/>
      <c r="V2702" s="118"/>
    </row>
    <row r="2703" spans="4:22" ht="17.25" customHeight="1" x14ac:dyDescent="0.25">
      <c r="D2703" s="30"/>
      <c r="S2703" s="30"/>
      <c r="V2703" s="118"/>
    </row>
    <row r="2704" spans="4:22" ht="17.25" customHeight="1" x14ac:dyDescent="0.25">
      <c r="D2704" s="30"/>
      <c r="S2704" s="30"/>
      <c r="V2704" s="118"/>
    </row>
    <row r="2705" spans="4:22" ht="17.25" customHeight="1" x14ac:dyDescent="0.25">
      <c r="D2705" s="30"/>
      <c r="S2705" s="30"/>
      <c r="V2705" s="118"/>
    </row>
    <row r="2706" spans="4:22" ht="17.25" customHeight="1" x14ac:dyDescent="0.25">
      <c r="D2706" s="30"/>
      <c r="S2706" s="30"/>
      <c r="V2706" s="118"/>
    </row>
    <row r="2707" spans="4:22" ht="17.25" customHeight="1" x14ac:dyDescent="0.25">
      <c r="D2707" s="30"/>
      <c r="S2707" s="30"/>
      <c r="V2707" s="118"/>
    </row>
    <row r="2708" spans="4:22" ht="17.25" customHeight="1" x14ac:dyDescent="0.25">
      <c r="D2708" s="30"/>
      <c r="S2708" s="30"/>
      <c r="V2708" s="118"/>
    </row>
    <row r="2709" spans="4:22" ht="17.25" customHeight="1" x14ac:dyDescent="0.25">
      <c r="D2709" s="30"/>
      <c r="S2709" s="30"/>
      <c r="V2709" s="118"/>
    </row>
    <row r="2710" spans="4:22" ht="17.25" customHeight="1" x14ac:dyDescent="0.25">
      <c r="D2710" s="30"/>
      <c r="S2710" s="30"/>
      <c r="V2710" s="118"/>
    </row>
    <row r="2711" spans="4:22" ht="17.25" customHeight="1" x14ac:dyDescent="0.25">
      <c r="D2711" s="30"/>
      <c r="S2711" s="30"/>
      <c r="V2711" s="118"/>
    </row>
    <row r="2712" spans="4:22" ht="17.25" customHeight="1" x14ac:dyDescent="0.25">
      <c r="D2712" s="30"/>
      <c r="S2712" s="30"/>
      <c r="V2712" s="118"/>
    </row>
    <row r="2713" spans="4:22" ht="17.25" customHeight="1" x14ac:dyDescent="0.25">
      <c r="D2713" s="30"/>
      <c r="S2713" s="30"/>
      <c r="V2713" s="118"/>
    </row>
    <row r="2714" spans="4:22" ht="17.25" customHeight="1" x14ac:dyDescent="0.25">
      <c r="D2714" s="30"/>
      <c r="S2714" s="30"/>
      <c r="V2714" s="118"/>
    </row>
    <row r="2715" spans="4:22" ht="17.25" customHeight="1" x14ac:dyDescent="0.25">
      <c r="D2715" s="30"/>
      <c r="S2715" s="30"/>
      <c r="V2715" s="118"/>
    </row>
    <row r="2716" spans="4:22" ht="17.25" customHeight="1" x14ac:dyDescent="0.25">
      <c r="D2716" s="30"/>
      <c r="S2716" s="30"/>
      <c r="V2716" s="118"/>
    </row>
    <row r="2717" spans="4:22" ht="17.25" customHeight="1" x14ac:dyDescent="0.25">
      <c r="D2717" s="30"/>
      <c r="S2717" s="30"/>
      <c r="V2717" s="118"/>
    </row>
    <row r="2718" spans="4:22" ht="17.25" customHeight="1" x14ac:dyDescent="0.25">
      <c r="D2718" s="30"/>
      <c r="S2718" s="30"/>
      <c r="V2718" s="118"/>
    </row>
    <row r="2719" spans="4:22" ht="17.25" customHeight="1" x14ac:dyDescent="0.25">
      <c r="D2719" s="30"/>
      <c r="S2719" s="30"/>
      <c r="V2719" s="118"/>
    </row>
    <row r="2720" spans="4:22" ht="17.25" customHeight="1" x14ac:dyDescent="0.25">
      <c r="D2720" s="30"/>
      <c r="S2720" s="30"/>
      <c r="V2720" s="118"/>
    </row>
    <row r="2721" spans="4:22" ht="17.25" customHeight="1" x14ac:dyDescent="0.25">
      <c r="D2721" s="30"/>
      <c r="S2721" s="30"/>
      <c r="V2721" s="118"/>
    </row>
    <row r="2722" spans="4:22" ht="17.25" customHeight="1" x14ac:dyDescent="0.25">
      <c r="D2722" s="30"/>
      <c r="S2722" s="30"/>
      <c r="V2722" s="118"/>
    </row>
    <row r="2723" spans="4:22" ht="17.25" customHeight="1" x14ac:dyDescent="0.25">
      <c r="D2723" s="30"/>
      <c r="S2723" s="30"/>
      <c r="V2723" s="118"/>
    </row>
    <row r="2724" spans="4:22" ht="17.25" customHeight="1" x14ac:dyDescent="0.25">
      <c r="D2724" s="30"/>
      <c r="S2724" s="30"/>
      <c r="V2724" s="118"/>
    </row>
    <row r="2725" spans="4:22" ht="17.25" customHeight="1" x14ac:dyDescent="0.25">
      <c r="D2725" s="30"/>
      <c r="S2725" s="30"/>
      <c r="V2725" s="118"/>
    </row>
    <row r="2726" spans="4:22" ht="17.25" customHeight="1" x14ac:dyDescent="0.25">
      <c r="D2726" s="30"/>
      <c r="S2726" s="30"/>
      <c r="V2726" s="118"/>
    </row>
    <row r="2727" spans="4:22" ht="17.25" customHeight="1" x14ac:dyDescent="0.25">
      <c r="D2727" s="30"/>
      <c r="S2727" s="30"/>
      <c r="V2727" s="118"/>
    </row>
    <row r="2728" spans="4:22" ht="17.25" customHeight="1" x14ac:dyDescent="0.25">
      <c r="D2728" s="30"/>
      <c r="S2728" s="30"/>
      <c r="V2728" s="118"/>
    </row>
    <row r="2729" spans="4:22" ht="17.25" customHeight="1" x14ac:dyDescent="0.25">
      <c r="D2729" s="30"/>
      <c r="S2729" s="30"/>
      <c r="V2729" s="118"/>
    </row>
    <row r="2730" spans="4:22" ht="17.25" customHeight="1" x14ac:dyDescent="0.25">
      <c r="D2730" s="30"/>
      <c r="S2730" s="30"/>
      <c r="V2730" s="118"/>
    </row>
    <row r="2731" spans="4:22" ht="17.25" customHeight="1" x14ac:dyDescent="0.25">
      <c r="D2731" s="30"/>
      <c r="S2731" s="30"/>
      <c r="V2731" s="118"/>
    </row>
    <row r="2732" spans="4:22" ht="17.25" customHeight="1" x14ac:dyDescent="0.25">
      <c r="D2732" s="30"/>
      <c r="S2732" s="30"/>
      <c r="V2732" s="118"/>
    </row>
    <row r="2733" spans="4:22" ht="17.25" customHeight="1" x14ac:dyDescent="0.25">
      <c r="D2733" s="30"/>
      <c r="S2733" s="30"/>
      <c r="V2733" s="118"/>
    </row>
    <row r="2734" spans="4:22" ht="17.25" customHeight="1" x14ac:dyDescent="0.25">
      <c r="D2734" s="30"/>
      <c r="S2734" s="30"/>
      <c r="V2734" s="118"/>
    </row>
    <row r="2735" spans="4:22" ht="17.25" customHeight="1" x14ac:dyDescent="0.25">
      <c r="D2735" s="30"/>
      <c r="S2735" s="30"/>
      <c r="V2735" s="118"/>
    </row>
    <row r="2736" spans="4:22" ht="17.25" customHeight="1" x14ac:dyDescent="0.25">
      <c r="D2736" s="30"/>
      <c r="S2736" s="30"/>
      <c r="V2736" s="118"/>
    </row>
    <row r="2737" spans="4:22" ht="17.25" customHeight="1" x14ac:dyDescent="0.25">
      <c r="D2737" s="30"/>
      <c r="S2737" s="30"/>
      <c r="V2737" s="118"/>
    </row>
    <row r="2738" spans="4:22" ht="17.25" customHeight="1" x14ac:dyDescent="0.25">
      <c r="D2738" s="30"/>
      <c r="S2738" s="30"/>
      <c r="V2738" s="118"/>
    </row>
    <row r="2739" spans="4:22" ht="17.25" customHeight="1" x14ac:dyDescent="0.25">
      <c r="D2739" s="30"/>
      <c r="S2739" s="30"/>
      <c r="V2739" s="118"/>
    </row>
    <row r="2740" spans="4:22" ht="17.25" customHeight="1" x14ac:dyDescent="0.25">
      <c r="D2740" s="30"/>
      <c r="S2740" s="30"/>
      <c r="V2740" s="118"/>
    </row>
    <row r="2741" spans="4:22" ht="17.25" customHeight="1" x14ac:dyDescent="0.25">
      <c r="D2741" s="30"/>
      <c r="S2741" s="30"/>
      <c r="V2741" s="118"/>
    </row>
    <row r="2742" spans="4:22" ht="17.25" customHeight="1" x14ac:dyDescent="0.25">
      <c r="D2742" s="30"/>
      <c r="S2742" s="30"/>
      <c r="V2742" s="118"/>
    </row>
    <row r="2743" spans="4:22" ht="17.25" customHeight="1" x14ac:dyDescent="0.25">
      <c r="D2743" s="30"/>
      <c r="S2743" s="30"/>
      <c r="V2743" s="118"/>
    </row>
    <row r="2744" spans="4:22" ht="17.25" customHeight="1" x14ac:dyDescent="0.25">
      <c r="D2744" s="30"/>
      <c r="S2744" s="30"/>
      <c r="V2744" s="118"/>
    </row>
    <row r="2745" spans="4:22" ht="17.25" customHeight="1" x14ac:dyDescent="0.25">
      <c r="D2745" s="30"/>
      <c r="S2745" s="30"/>
      <c r="V2745" s="118"/>
    </row>
    <row r="2746" spans="4:22" ht="17.25" customHeight="1" x14ac:dyDescent="0.25">
      <c r="D2746" s="30"/>
      <c r="S2746" s="30"/>
      <c r="V2746" s="118"/>
    </row>
    <row r="2747" spans="4:22" ht="17.25" customHeight="1" x14ac:dyDescent="0.25">
      <c r="D2747" s="30"/>
      <c r="S2747" s="30"/>
      <c r="V2747" s="118"/>
    </row>
    <row r="2748" spans="4:22" ht="17.25" customHeight="1" x14ac:dyDescent="0.25">
      <c r="D2748" s="30"/>
      <c r="S2748" s="30"/>
      <c r="V2748" s="118"/>
    </row>
    <row r="2749" spans="4:22" ht="17.25" customHeight="1" x14ac:dyDescent="0.25">
      <c r="D2749" s="30"/>
      <c r="S2749" s="30"/>
      <c r="V2749" s="118"/>
    </row>
    <row r="2750" spans="4:22" ht="17.25" customHeight="1" x14ac:dyDescent="0.25">
      <c r="D2750" s="30"/>
      <c r="S2750" s="30"/>
      <c r="V2750" s="118"/>
    </row>
    <row r="2751" spans="4:22" ht="17.25" customHeight="1" x14ac:dyDescent="0.25">
      <c r="D2751" s="30"/>
      <c r="S2751" s="30"/>
      <c r="V2751" s="118"/>
    </row>
    <row r="2752" spans="4:22" ht="17.25" customHeight="1" x14ac:dyDescent="0.25">
      <c r="D2752" s="30"/>
      <c r="S2752" s="30"/>
      <c r="V2752" s="118"/>
    </row>
    <row r="2753" spans="4:22" ht="17.25" customHeight="1" x14ac:dyDescent="0.25">
      <c r="D2753" s="30"/>
      <c r="S2753" s="30"/>
      <c r="V2753" s="118"/>
    </row>
    <row r="2754" spans="4:22" ht="17.25" customHeight="1" x14ac:dyDescent="0.25">
      <c r="D2754" s="30"/>
      <c r="S2754" s="30"/>
      <c r="V2754" s="118"/>
    </row>
    <row r="2755" spans="4:22" ht="17.25" customHeight="1" x14ac:dyDescent="0.25">
      <c r="D2755" s="30"/>
      <c r="S2755" s="30"/>
      <c r="V2755" s="118"/>
    </row>
    <row r="2756" spans="4:22" ht="17.25" customHeight="1" x14ac:dyDescent="0.25">
      <c r="D2756" s="30"/>
      <c r="S2756" s="30"/>
      <c r="V2756" s="118"/>
    </row>
    <row r="2757" spans="4:22" ht="17.25" customHeight="1" x14ac:dyDescent="0.25">
      <c r="D2757" s="30"/>
      <c r="S2757" s="30"/>
      <c r="V2757" s="118"/>
    </row>
    <row r="2758" spans="4:22" ht="17.25" customHeight="1" x14ac:dyDescent="0.25">
      <c r="D2758" s="30"/>
      <c r="S2758" s="30"/>
      <c r="V2758" s="118"/>
    </row>
    <row r="2759" spans="4:22" ht="17.25" customHeight="1" x14ac:dyDescent="0.25">
      <c r="D2759" s="30"/>
      <c r="S2759" s="30"/>
      <c r="V2759" s="118"/>
    </row>
    <row r="2760" spans="4:22" ht="17.25" customHeight="1" x14ac:dyDescent="0.25">
      <c r="D2760" s="30"/>
      <c r="S2760" s="30"/>
      <c r="V2760" s="118"/>
    </row>
    <row r="2761" spans="4:22" ht="17.25" customHeight="1" x14ac:dyDescent="0.25">
      <c r="D2761" s="30"/>
      <c r="S2761" s="30"/>
      <c r="V2761" s="118"/>
    </row>
    <row r="2762" spans="4:22" ht="17.25" customHeight="1" x14ac:dyDescent="0.25">
      <c r="D2762" s="30"/>
      <c r="S2762" s="30"/>
      <c r="V2762" s="118"/>
    </row>
    <row r="2763" spans="4:22" ht="17.25" customHeight="1" x14ac:dyDescent="0.25">
      <c r="D2763" s="30"/>
      <c r="S2763" s="30"/>
      <c r="V2763" s="118"/>
    </row>
    <row r="2764" spans="4:22" ht="17.25" customHeight="1" x14ac:dyDescent="0.25">
      <c r="D2764" s="30"/>
      <c r="S2764" s="30"/>
      <c r="V2764" s="118"/>
    </row>
    <row r="2765" spans="4:22" ht="17.25" customHeight="1" x14ac:dyDescent="0.25">
      <c r="D2765" s="30"/>
      <c r="S2765" s="30"/>
      <c r="V2765" s="118"/>
    </row>
    <row r="2766" spans="4:22" ht="17.25" customHeight="1" x14ac:dyDescent="0.25">
      <c r="D2766" s="30"/>
      <c r="S2766" s="30"/>
      <c r="V2766" s="118"/>
    </row>
    <row r="2767" spans="4:22" ht="17.25" customHeight="1" x14ac:dyDescent="0.25">
      <c r="D2767" s="30"/>
      <c r="S2767" s="30"/>
      <c r="V2767" s="118"/>
    </row>
    <row r="2768" spans="4:22" ht="17.25" customHeight="1" x14ac:dyDescent="0.25">
      <c r="D2768" s="30"/>
      <c r="S2768" s="30"/>
      <c r="V2768" s="118"/>
    </row>
  </sheetData>
  <sheetProtection selectLockedCells="1" selectUnlockedCells="1"/>
  <sortState ref="Z1:AA2752">
    <sortCondition ref="Z1"/>
  </sortState>
  <mergeCells count="1">
    <mergeCell ref="J383:K383"/>
  </mergeCells>
  <dataValidations count="2">
    <dataValidation type="list" allowBlank="1" showInputMessage="1" showErrorMessage="1" sqref="E307:E308">
      <formula1>$A$129:$A$144</formula1>
    </dataValidation>
    <dataValidation type="list" allowBlank="1" showInputMessage="1" showErrorMessage="1" sqref="F307:F308">
      <formula1>$B$129:$B$144</formula1>
    </dataValidation>
  </dataValidations>
  <pageMargins left="0" right="0" top="0" bottom="0" header="0.31496062992125984" footer="0.31496062992125984"/>
  <pageSetup paperSize="9" scale="37" fitToHeight="0" orientation="landscape" r:id="rId1"/>
  <drawing r:id="rId2"/>
  <legacyDrawing r:id="rId3"/>
  <controls>
    <mc:AlternateContent xmlns:mc="http://schemas.openxmlformats.org/markup-compatibility/2006">
      <mc:Choice Requires="x14">
        <control shapeId="1027" r:id="rId4" name="Control 3">
          <controlPr defaultSize="0" r:id="rId5">
            <anchor moveWithCells="1">
              <from>
                <xdr:col>26</xdr:col>
                <xdr:colOff>1571625</xdr:colOff>
                <xdr:row>715</xdr:row>
                <xdr:rowOff>104775</xdr:rowOff>
              </from>
              <to>
                <xdr:col>27</xdr:col>
                <xdr:colOff>104775</xdr:colOff>
                <xdr:row>716</xdr:row>
                <xdr:rowOff>85725</xdr:rowOff>
              </to>
            </anchor>
          </controlPr>
        </control>
      </mc:Choice>
      <mc:Fallback>
        <control shapeId="1027" r:id="rId4" name="Control 3"/>
      </mc:Fallback>
    </mc:AlternateContent>
  </controls>
  <extLst>
    <ext xmlns:x14="http://schemas.microsoft.com/office/spreadsheetml/2009/9/main" uri="{CCE6A557-97BC-4b89-ADB6-D9C93CAAB3DF}">
      <x14:dataValidations xmlns:xm="http://schemas.microsoft.com/office/excel/2006/main" count="66">
        <x14:dataValidation type="list" allowBlank="1" showInputMessage="1" showErrorMessage="1">
          <x14:formula1>
            <xm:f>#REF!</xm:f>
          </x14:formula1>
          <xm:sqref>F125:F128 F123</xm:sqref>
        </x14:dataValidation>
        <x14:dataValidation type="list" allowBlank="1" showInputMessage="1" showErrorMessage="1">
          <x14:formula1>
            <xm:f>#REF!</xm:f>
          </x14:formula1>
          <xm:sqref>E125:E128 E123</xm:sqref>
        </x14:dataValidation>
        <x14:dataValidation type="list" allowBlank="1" showInputMessage="1" showErrorMessage="1">
          <x14:formula1>
            <xm:f>#REF!</xm:f>
          </x14:formula1>
          <xm:sqref>E144:E147</xm:sqref>
        </x14:dataValidation>
        <x14:dataValidation type="list" allowBlank="1" showInputMessage="1" showErrorMessage="1">
          <x14:formula1>
            <xm:f>#REF!</xm:f>
          </x14:formula1>
          <xm:sqref>E360:E367</xm:sqref>
        </x14:dataValidation>
        <x14:dataValidation type="list" allowBlank="1" showInputMessage="1" showErrorMessage="1">
          <x14:formula1>
            <xm:f>#REF!</xm:f>
          </x14:formula1>
          <xm:sqref>F360:F367</xm:sqref>
        </x14:dataValidation>
        <x14:dataValidation type="list" allowBlank="1" showInputMessage="1" showErrorMessage="1">
          <x14:formula1>
            <xm:f>#REF!</xm:f>
          </x14:formula1>
          <xm:sqref>E369:E376</xm:sqref>
        </x14:dataValidation>
        <x14:dataValidation type="list" allowBlank="1" showInputMessage="1" showErrorMessage="1">
          <x14:formula1>
            <xm:f>#REF!</xm:f>
          </x14:formula1>
          <xm:sqref>F369:F376</xm:sqref>
        </x14:dataValidation>
        <x14:dataValidation type="list" allowBlank="1" showInputMessage="1" showErrorMessage="1">
          <x14:formula1>
            <xm:f>#REF!</xm:f>
          </x14:formula1>
          <xm:sqref>B129:B147</xm:sqref>
        </x14:dataValidation>
        <x14:dataValidation type="list" allowBlank="1" showInputMessage="1" showErrorMessage="1">
          <x14:formula1>
            <xm:f>#REF!</xm:f>
          </x14:formula1>
          <xm:sqref>D129:D147</xm:sqref>
        </x14:dataValidation>
        <x14:dataValidation type="list" allowBlank="1" showInputMessage="1" showErrorMessage="1">
          <x14:formula1>
            <xm:f>#REF!</xm:f>
          </x14:formula1>
          <xm:sqref>B156:B270</xm:sqref>
        </x14:dataValidation>
        <x14:dataValidation type="list" allowBlank="1" showInputMessage="1" showErrorMessage="1">
          <x14:formula1>
            <xm:f>#REF!</xm:f>
          </x14:formula1>
          <xm:sqref>D156:D270</xm:sqref>
        </x14:dataValidation>
        <x14:dataValidation type="list" allowBlank="1" showInputMessage="1" showErrorMessage="1">
          <x14:formula1>
            <xm:f>#REF!</xm:f>
          </x14:formula1>
          <xm:sqref>D318:D358</xm:sqref>
        </x14:dataValidation>
        <x14:dataValidation type="list" allowBlank="1" showInputMessage="1" showErrorMessage="1">
          <x14:formula1>
            <xm:f>#REF!</xm:f>
          </x14:formula1>
          <xm:sqref>B318:B358</xm:sqref>
        </x14:dataValidation>
        <x14:dataValidation type="list" allowBlank="1" showInputMessage="1" showErrorMessage="1">
          <x14:formula1>
            <xm:f>#REF!</xm:f>
          </x14:formula1>
          <xm:sqref>B360:B367</xm:sqref>
        </x14:dataValidation>
        <x14:dataValidation type="list" allowBlank="1" showInputMessage="1" showErrorMessage="1">
          <x14:formula1>
            <xm:f>#REF!</xm:f>
          </x14:formula1>
          <xm:sqref>D369:D376</xm:sqref>
        </x14:dataValidation>
        <x14:dataValidation type="list" allowBlank="1" showInputMessage="1" showErrorMessage="1">
          <x14:formula1>
            <xm:f>#REF!</xm:f>
          </x14:formula1>
          <xm:sqref>E271:E297</xm:sqref>
        </x14:dataValidation>
        <x14:dataValidation type="list" allowBlank="1" showInputMessage="1" showErrorMessage="1">
          <x14:formula1>
            <xm:f>#REF!</xm:f>
          </x14:formula1>
          <xm:sqref>F271:F297</xm:sqref>
        </x14:dataValidation>
        <x14:dataValidation type="list" allowBlank="1" showInputMessage="1" showErrorMessage="1">
          <x14:formula1>
            <xm:f>#REF!</xm:f>
          </x14:formula1>
          <xm:sqref>A271:A308</xm:sqref>
        </x14:dataValidation>
        <x14:dataValidation type="list" allowBlank="1" showInputMessage="1" showErrorMessage="1">
          <x14:formula1>
            <xm:f>#REF!</xm:f>
          </x14:formula1>
          <xm:sqref>B310:B317</xm:sqref>
        </x14:dataValidation>
        <x14:dataValidation type="list" allowBlank="1" showInputMessage="1" showErrorMessage="1">
          <x14:formula1>
            <xm:f>#REF!</xm:f>
          </x14:formula1>
          <xm:sqref>D310:D317</xm:sqref>
        </x14:dataValidation>
        <x14:dataValidation type="list" allowBlank="1" showInputMessage="1" showErrorMessage="1">
          <x14:formula1>
            <xm:f>#REF!</xm:f>
          </x14:formula1>
          <xm:sqref>F103:F122</xm:sqref>
        </x14:dataValidation>
        <x14:dataValidation type="list" allowBlank="1" showInputMessage="1" showErrorMessage="1">
          <x14:formula1>
            <xm:f>#REF!</xm:f>
          </x14:formula1>
          <xm:sqref>F144:F147</xm:sqref>
        </x14:dataValidation>
        <x14:dataValidation type="list" allowBlank="1" showInputMessage="1" showErrorMessage="1">
          <x14:formula1>
            <xm:f>#REF!</xm:f>
          </x14:formula1>
          <xm:sqref>B45:B128</xm:sqref>
        </x14:dataValidation>
        <x14:dataValidation type="list" allowBlank="1" showInputMessage="1" showErrorMessage="1">
          <x14:formula1>
            <xm:f>#REF!</xm:f>
          </x14:formula1>
          <xm:sqref>A360:A367</xm:sqref>
        </x14:dataValidation>
        <x14:dataValidation type="list" allowBlank="1" showInputMessage="1" showErrorMessage="1">
          <x14:formula1>
            <xm:f>#REF!</xm:f>
          </x14:formula1>
          <xm:sqref>D45:D128</xm:sqref>
        </x14:dataValidation>
        <x14:dataValidation type="list" allowBlank="1" showInputMessage="1" showErrorMessage="1">
          <x14:formula1>
            <xm:f>#REF!</xm:f>
          </x14:formula1>
          <xm:sqref>E37:E44</xm:sqref>
        </x14:dataValidation>
        <x14:dataValidation type="list" allowBlank="1" showInputMessage="1" showErrorMessage="1">
          <x14:formula1>
            <xm:f>#REF!</xm:f>
          </x14:formula1>
          <xm:sqref>E45:E102</xm:sqref>
        </x14:dataValidation>
        <x14:dataValidation type="list" allowBlank="1" showInputMessage="1" showErrorMessage="1">
          <x14:formula1>
            <xm:f>#REF!</xm:f>
          </x14:formula1>
          <xm:sqref>E103:E122</xm:sqref>
        </x14:dataValidation>
        <x14:dataValidation type="list" allowBlank="1" showInputMessage="1" showErrorMessage="1">
          <x14:formula1>
            <xm:f>#REF!</xm:f>
          </x14:formula1>
          <xm:sqref>E129:E131</xm:sqref>
        </x14:dataValidation>
        <x14:dataValidation type="list" allowBlank="1" showInputMessage="1" showErrorMessage="1">
          <x14:formula1>
            <xm:f>#REF!</xm:f>
          </x14:formula1>
          <xm:sqref>B148:B154</xm:sqref>
        </x14:dataValidation>
        <x14:dataValidation type="list" allowBlank="1" showInputMessage="1" showErrorMessage="1">
          <x14:formula1>
            <xm:f>#REF!</xm:f>
          </x14:formula1>
          <xm:sqref>B271:B308</xm:sqref>
        </x14:dataValidation>
        <x14:dataValidation type="list" allowBlank="1" showInputMessage="1" showErrorMessage="1">
          <x14:formula1>
            <xm:f>#REF!</xm:f>
          </x14:formula1>
          <xm:sqref>D148:D154</xm:sqref>
        </x14:dataValidation>
        <x14:dataValidation type="list" allowBlank="1" showInputMessage="1" showErrorMessage="1">
          <x14:formula1>
            <xm:f>#REF!</xm:f>
          </x14:formula1>
          <xm:sqref>D271:D308</xm:sqref>
        </x14:dataValidation>
        <x14:dataValidation type="list" allowBlank="1" showInputMessage="1" showErrorMessage="1">
          <x14:formula1>
            <xm:f>#REF!</xm:f>
          </x14:formula1>
          <xm:sqref>E257:E270</xm:sqref>
        </x14:dataValidation>
        <x14:dataValidation type="list" allowBlank="1" showInputMessage="1" showErrorMessage="1">
          <x14:formula1>
            <xm:f>#REF!</xm:f>
          </x14:formula1>
          <xm:sqref>E310:E317</xm:sqref>
        </x14:dataValidation>
        <x14:dataValidation type="list" allowBlank="1" showInputMessage="1" showErrorMessage="1">
          <x14:formula1>
            <xm:f>#REF!</xm:f>
          </x14:formula1>
          <xm:sqref>F37:F44</xm:sqref>
        </x14:dataValidation>
        <x14:dataValidation type="list" allowBlank="1" showInputMessage="1" showErrorMessage="1">
          <x14:formula1>
            <xm:f>#REF!</xm:f>
          </x14:formula1>
          <xm:sqref>F45:F102</xm:sqref>
        </x14:dataValidation>
        <x14:dataValidation type="list" allowBlank="1" showInputMessage="1" showErrorMessage="1">
          <x14:formula1>
            <xm:f>#REF!</xm:f>
          </x14:formula1>
          <xm:sqref>F129:F131</xm:sqref>
        </x14:dataValidation>
        <x14:dataValidation type="list" allowBlank="1" showInputMessage="1" showErrorMessage="1">
          <x14:formula1>
            <xm:f>#REF!</xm:f>
          </x14:formula1>
          <xm:sqref>F257:F270</xm:sqref>
        </x14:dataValidation>
        <x14:dataValidation type="list" allowBlank="1" showInputMessage="1" showErrorMessage="1">
          <x14:formula1>
            <xm:f>#REF!</xm:f>
          </x14:formula1>
          <xm:sqref>F310:F317</xm:sqref>
        </x14:dataValidation>
        <x14:dataValidation type="list" allowBlank="1" showInputMessage="1" showErrorMessage="1">
          <x14:formula1>
            <xm:f>#REF!</xm:f>
          </x14:formula1>
          <xm:sqref>E124</xm:sqref>
        </x14:dataValidation>
        <x14:dataValidation type="list" allowBlank="1" showInputMessage="1" showErrorMessage="1">
          <x14:formula1>
            <xm:f>#REF!</xm:f>
          </x14:formula1>
          <xm:sqref>F124</xm:sqref>
        </x14:dataValidation>
        <x14:dataValidation type="list" allowBlank="1" showInputMessage="1" showErrorMessage="1">
          <x14:formula1>
            <xm:f>#REF!</xm:f>
          </x14:formula1>
          <xm:sqref>E148:E154</xm:sqref>
        </x14:dataValidation>
        <x14:dataValidation type="list" allowBlank="1" showInputMessage="1" showErrorMessage="1">
          <x14:formula1>
            <xm:f>#REF!</xm:f>
          </x14:formula1>
          <xm:sqref>F148:F154</xm:sqref>
        </x14:dataValidation>
        <x14:dataValidation type="list" allowBlank="1" showInputMessage="1" showErrorMessage="1">
          <x14:formula1>
            <xm:f>#REF!</xm:f>
          </x14:formula1>
          <xm:sqref>A369:A376</xm:sqref>
        </x14:dataValidation>
        <x14:dataValidation type="list" allowBlank="1" showInputMessage="1" showErrorMessage="1">
          <x14:formula1>
            <xm:f>#REF!</xm:f>
          </x14:formula1>
          <xm:sqref>B369:B376</xm:sqref>
        </x14:dataValidation>
        <x14:dataValidation type="list" allowBlank="1" showInputMessage="1" showErrorMessage="1">
          <x14:formula1>
            <xm:f>#REF!</xm:f>
          </x14:formula1>
          <xm:sqref>E2:E36</xm:sqref>
        </x14:dataValidation>
        <x14:dataValidation type="list" allowBlank="1" showInputMessage="1" showErrorMessage="1">
          <x14:formula1>
            <xm:f>#REF!</xm:f>
          </x14:formula1>
          <xm:sqref>F2:F36</xm:sqref>
        </x14:dataValidation>
        <x14:dataValidation type="list" allowBlank="1" showInputMessage="1" showErrorMessage="1">
          <x14:formula1>
            <xm:f>#REF!</xm:f>
          </x14:formula1>
          <xm:sqref>B2:B44</xm:sqref>
        </x14:dataValidation>
        <x14:dataValidation type="list" allowBlank="1" showInputMessage="1" showErrorMessage="1">
          <x14:formula1>
            <xm:f>#REF!</xm:f>
          </x14:formula1>
          <xm:sqref>A2:A154</xm:sqref>
        </x14:dataValidation>
        <x14:dataValidation type="list" allowBlank="1" showInputMessage="1" showErrorMessage="1">
          <x14:formula1>
            <xm:f>#REF!</xm:f>
          </x14:formula1>
          <xm:sqref>D2:D44</xm:sqref>
        </x14:dataValidation>
        <x14:dataValidation type="list" allowBlank="1" showInputMessage="1" showErrorMessage="1">
          <x14:formula1>
            <xm:f>#REF!</xm:f>
          </x14:formula1>
          <xm:sqref>A156:A270</xm:sqref>
        </x14:dataValidation>
        <x14:dataValidation type="list" allowBlank="1" showInputMessage="1" showErrorMessage="1">
          <x14:formula1>
            <xm:f>#REF!</xm:f>
          </x14:formula1>
          <xm:sqref>E156:E252</xm:sqref>
        </x14:dataValidation>
        <x14:dataValidation type="list" allowBlank="1" showInputMessage="1" showErrorMessage="1">
          <x14:formula1>
            <xm:f>#REF!</xm:f>
          </x14:formula1>
          <xm:sqref>F156:F252</xm:sqref>
        </x14:dataValidation>
        <x14:dataValidation type="list" allowBlank="1" showInputMessage="1" showErrorMessage="1">
          <x14:formula1>
            <xm:f>#REF!</xm:f>
          </x14:formula1>
          <xm:sqref>E298:E306</xm:sqref>
        </x14:dataValidation>
        <x14:dataValidation type="list" allowBlank="1" showInputMessage="1" showErrorMessage="1">
          <x14:formula1>
            <xm:f>#REF!</xm:f>
          </x14:formula1>
          <xm:sqref>F298:F306</xm:sqref>
        </x14:dataValidation>
        <x14:dataValidation type="list" allowBlank="1" showInputMessage="1" showErrorMessage="1">
          <x14:formula1>
            <xm:f>#REF!</xm:f>
          </x14:formula1>
          <xm:sqref>A310:A358</xm:sqref>
        </x14:dataValidation>
        <x14:dataValidation type="list" allowBlank="1" showInputMessage="1" showErrorMessage="1">
          <x14:formula1>
            <xm:f>#REF!</xm:f>
          </x14:formula1>
          <xm:sqref>E318:E358</xm:sqref>
        </x14:dataValidation>
        <x14:dataValidation type="list" allowBlank="1" showInputMessage="1" showErrorMessage="1">
          <x14:formula1>
            <xm:f>#REF!</xm:f>
          </x14:formula1>
          <xm:sqref>F318:F358</xm:sqref>
        </x14:dataValidation>
        <x14:dataValidation type="list" allowBlank="1" showInputMessage="1" showErrorMessage="1">
          <x14:formula1>
            <xm:f>#REF!</xm:f>
          </x14:formula1>
          <xm:sqref>D360:D367</xm:sqref>
        </x14:dataValidation>
        <x14:dataValidation type="list" allowBlank="1" showInputMessage="1" showErrorMessage="1">
          <x14:formula1>
            <xm:f>#REF!</xm:f>
          </x14:formula1>
          <xm:sqref>C2:C376</xm:sqref>
        </x14:dataValidation>
        <x14:dataValidation type="list" allowBlank="1" showInputMessage="1" showErrorMessage="1">
          <x14:formula1>
            <xm:f>#REF!</xm:f>
          </x14:formula1>
          <xm:sqref>H172 G2:G376</xm:sqref>
        </x14:dataValidation>
        <x14:dataValidation type="list" allowBlank="1" showInputMessage="1" showErrorMessage="1">
          <x14:formula1>
            <xm:f>#REF!</xm:f>
          </x14:formula1>
          <xm:sqref>E132:E143</xm:sqref>
        </x14:dataValidation>
        <x14:dataValidation type="list" allowBlank="1" showInputMessage="1" showErrorMessage="1">
          <x14:formula1>
            <xm:f>#REF!</xm:f>
          </x14:formula1>
          <xm:sqref>F132:F143</xm:sqref>
        </x14:dataValidation>
        <x14:dataValidation type="list" allowBlank="1" showInputMessage="1" showErrorMessage="1">
          <x14:formula1>
            <xm:f>#REF!</xm:f>
          </x14:formula1>
          <xm:sqref>E253:E256</xm:sqref>
        </x14:dataValidation>
        <x14:dataValidation type="list" allowBlank="1" showInputMessage="1" showErrorMessage="1">
          <x14:formula1>
            <xm:f>#REF!</xm:f>
          </x14:formula1>
          <xm:sqref>F253:F256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9:H12"/>
  <sheetViews>
    <sheetView workbookViewId="0">
      <selection activeCell="H1" sqref="H1:H1048576"/>
    </sheetView>
  </sheetViews>
  <sheetFormatPr defaultColWidth="9.140625" defaultRowHeight="12" x14ac:dyDescent="0.2"/>
  <cols>
    <col min="1" max="16384" width="9.140625" style="4"/>
  </cols>
  <sheetData>
    <row r="9" spans="8:8" ht="15" x14ac:dyDescent="0.25">
      <c r="H9"/>
    </row>
    <row r="10" spans="8:8" ht="15" x14ac:dyDescent="0.25">
      <c r="H10"/>
    </row>
    <row r="11" spans="8:8" ht="15" x14ac:dyDescent="0.25">
      <c r="H11"/>
    </row>
    <row r="12" spans="8:8" ht="15" x14ac:dyDescent="0.25">
      <c r="H12"/>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sqref="A1:XFD1048576"/>
    </sheetView>
  </sheetViews>
  <sheetFormatPr defaultRowHeight="15" x14ac:dyDescent="0.25"/>
  <sheetData>
    <row r="1" spans="1:14" x14ac:dyDescent="0.25">
      <c r="A1" s="9"/>
      <c r="N1" s="5"/>
    </row>
    <row r="2" spans="1:14" x14ac:dyDescent="0.25">
      <c r="A2" s="10"/>
      <c r="N2" s="5"/>
    </row>
    <row r="3" spans="1:14" x14ac:dyDescent="0.25">
      <c r="A3" s="3"/>
      <c r="N3" s="5"/>
    </row>
    <row r="4" spans="1:14" x14ac:dyDescent="0.25">
      <c r="A4" s="3"/>
      <c r="N4" s="6"/>
    </row>
    <row r="5" spans="1:14" x14ac:dyDescent="0.25">
      <c r="A5" s="3"/>
      <c r="N5" s="6"/>
    </row>
    <row r="6" spans="1:14" x14ac:dyDescent="0.25">
      <c r="A6" s="3"/>
      <c r="N6" s="6"/>
    </row>
    <row r="7" spans="1:14" x14ac:dyDescent="0.25">
      <c r="A7" s="3"/>
      <c r="N7" s="5"/>
    </row>
    <row r="8" spans="1:14" x14ac:dyDescent="0.25">
      <c r="A8" s="3"/>
      <c r="N8" s="5"/>
    </row>
    <row r="9" spans="1:14" x14ac:dyDescent="0.25">
      <c r="A9" s="3"/>
      <c r="N9" s="5"/>
    </row>
    <row r="10" spans="1:14" x14ac:dyDescent="0.25">
      <c r="A10" s="3"/>
      <c r="N10" s="5"/>
    </row>
    <row r="11" spans="1:14" x14ac:dyDescent="0.25">
      <c r="A11" s="3"/>
      <c r="N11" s="5"/>
    </row>
    <row r="12" spans="1:14" x14ac:dyDescent="0.25">
      <c r="A12" s="3"/>
      <c r="N12" s="5"/>
    </row>
    <row r="13" spans="1:14" x14ac:dyDescent="0.25">
      <c r="A13" s="3"/>
      <c r="N13" s="7"/>
    </row>
    <row r="14" spans="1:14" x14ac:dyDescent="0.25">
      <c r="A14" s="3"/>
      <c r="N14" s="7"/>
    </row>
    <row r="15" spans="1:14" x14ac:dyDescent="0.25">
      <c r="A15" s="3"/>
      <c r="N15" s="7"/>
    </row>
    <row r="16" spans="1:14" x14ac:dyDescent="0.25">
      <c r="A16" s="3"/>
      <c r="N16" s="8"/>
    </row>
    <row r="17" spans="1:14" x14ac:dyDescent="0.25">
      <c r="A17" s="3"/>
      <c r="N17" s="8"/>
    </row>
    <row r="18" spans="1:14" x14ac:dyDescent="0.25">
      <c r="A18" s="3"/>
      <c r="N18" s="8"/>
    </row>
    <row r="19" spans="1:14" x14ac:dyDescent="0.25">
      <c r="A19" s="3"/>
      <c r="N19" s="8"/>
    </row>
    <row r="20" spans="1:14" x14ac:dyDescent="0.25">
      <c r="A20" s="3"/>
      <c r="N20" s="8"/>
    </row>
    <row r="21" spans="1:14" x14ac:dyDescent="0.25">
      <c r="A21" s="3"/>
      <c r="N21" s="8"/>
    </row>
    <row r="22" spans="1:14" x14ac:dyDescent="0.25">
      <c r="A22" s="9"/>
    </row>
    <row r="23" spans="1:14" x14ac:dyDescent="0.25">
      <c r="A23" s="2"/>
    </row>
    <row r="24" spans="1:14" x14ac:dyDescent="0.25">
      <c r="A24" s="2"/>
    </row>
    <row r="25" spans="1:14" x14ac:dyDescent="0.25">
      <c r="A25" s="2"/>
    </row>
    <row r="26" spans="1:14" x14ac:dyDescent="0.25">
      <c r="A26" s="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3" sqref="A1:H13"/>
    </sheetView>
  </sheetViews>
  <sheetFormatPr defaultRowHeight="15" x14ac:dyDescent="0.25"/>
  <sheetData/>
  <sortState ref="B1:B26">
    <sortCondition ref="B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ECDDDAFF6CA6494BB9A76D6EF082445F" ma:contentTypeVersion="1" ma:contentTypeDescription="Δημιουργία νέου εγγράφου" ma:contentTypeScope="" ma:versionID="c4f59b79303d18c968b6dd5a4da34f49">
  <xsd:schema xmlns:xsd="http://www.w3.org/2001/XMLSchema" xmlns:xs="http://www.w3.org/2001/XMLSchema" xmlns:p="http://schemas.microsoft.com/office/2006/metadata/properties" xmlns:ns1="http://schemas.microsoft.com/sharepoint/v3" targetNamespace="http://schemas.microsoft.com/office/2006/metadata/properties" ma:root="true" ma:fieldsID="411b4437d7e41913fd45395c41a89079"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Ημερομηνία έναρξης χρονοδιαγράμματος" ma:description="" ma:hidden="true" ma:internalName="PublishingStartDate">
      <xsd:simpleType>
        <xsd:restriction base="dms:Unknown"/>
      </xsd:simpleType>
    </xsd:element>
    <xsd:element name="PublishingExpirationDate" ma:index="9" nillable="true" ma:displayName="Ημερομηνία λήξης χρονοδιαγράμματος"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087CAD8-9608-4A21-B0F1-9D4A1274954C}"/>
</file>

<file path=customXml/itemProps2.xml><?xml version="1.0" encoding="utf-8"?>
<ds:datastoreItem xmlns:ds="http://schemas.openxmlformats.org/officeDocument/2006/customXml" ds:itemID="{A5E26F66-6EF4-4CED-83DF-A354233A8EB3}"/>
</file>

<file path=customXml/itemProps3.xml><?xml version="1.0" encoding="utf-8"?>
<ds:datastoreItem xmlns:ds="http://schemas.openxmlformats.org/officeDocument/2006/customXml" ds:itemID="{2DB1E3B7-37CF-42D2-92EF-BBF7B4FCB4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4</vt:i4>
      </vt:variant>
      <vt:variant>
        <vt:lpstr>Περιοχές με ονόματα</vt:lpstr>
      </vt:variant>
      <vt:variant>
        <vt:i4>1</vt:i4>
      </vt:variant>
    </vt:vector>
  </HeadingPairs>
  <TitlesOfParts>
    <vt:vector size="5" baseType="lpstr">
      <vt:lpstr>ΕΡΓΑ</vt:lpstr>
      <vt:lpstr>Φύλλο1</vt:lpstr>
      <vt:lpstr>Φύλλο2</vt:lpstr>
      <vt:lpstr>Φύλλο4</vt:lpstr>
      <vt:lpstr>ΕΡΓΑ!Print_Area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ΟΛΓΑ ΦΩΤΙΟΥ</dc:creator>
  <cp:lastModifiedBy>ΦΩΤΙΟΥ ΟΛΓΑ</cp:lastModifiedBy>
  <cp:lastPrinted>2021-06-30T08:07:15Z</cp:lastPrinted>
  <dcterms:created xsi:type="dcterms:W3CDTF">2015-09-14T10:57:44Z</dcterms:created>
  <dcterms:modified xsi:type="dcterms:W3CDTF">2022-05-31T10:24:02Z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0x010100ECDDDAFF6CA6494BB9A76D6EF082445F</vt:lpwstr>
  </property>
</Properties>
</file>